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9440" windowHeight="9660" activeTab="7"/>
  </bookViews>
  <sheets>
    <sheet name="Стр.1" sheetId="8" r:id="rId1"/>
    <sheet name="Стр.2-3" sheetId="9" r:id="rId2"/>
    <sheet name="Стр 4-5" sheetId="2" r:id="rId3"/>
    <sheet name="Стр.6" sheetId="3" r:id="rId4"/>
    <sheet name="Стр 7" sheetId="4" r:id="rId5"/>
    <sheet name="стр 8-10" sheetId="12" r:id="rId6"/>
    <sheet name="стр.11" sheetId="13" r:id="rId7"/>
    <sheet name="стр 12" sheetId="15" r:id="rId8"/>
  </sheets>
  <definedNames>
    <definedName name="_xlnm._FilterDatabase" localSheetId="2" hidden="1">'Стр 4-5'!$A$8:$L$59</definedName>
    <definedName name="_xlnm.Print_Titles" localSheetId="2">'Стр 4-5'!$4:$7</definedName>
    <definedName name="_xlnm.Print_Titles" localSheetId="5">'стр 8-10'!$4:$4</definedName>
    <definedName name="_xlnm.Print_Titles" localSheetId="1">'Стр.2-3'!$6:$6</definedName>
    <definedName name="_xlnm.Print_Area" localSheetId="7">'стр 12'!$A$1:$FG$77</definedName>
    <definedName name="_xlnm.Print_Area" localSheetId="2">'Стр 4-5'!$A$1:$K$59</definedName>
    <definedName name="_xlnm.Print_Area" localSheetId="5">'стр 8-10'!$A$1:$G$63</definedName>
    <definedName name="_xlnm.Print_Area" localSheetId="0">Стр.1!$A$1:$DD$65</definedName>
    <definedName name="_xlnm.Print_Area" localSheetId="6">стр.11!$A$1:$E$21</definedName>
    <definedName name="_xlnm.Print_Area" localSheetId="1">'Стр.2-3'!$A$1:$DD$73</definedName>
    <definedName name="_xlnm.Print_Area" localSheetId="3">Стр.6!$A$1:$L$15</definedName>
  </definedNames>
  <calcPr calcId="145621"/>
</workbook>
</file>

<file path=xl/calcChain.xml><?xml version="1.0" encoding="utf-8"?>
<calcChain xmlns="http://schemas.openxmlformats.org/spreadsheetml/2006/main">
  <c r="EJ62" i="15" l="1"/>
  <c r="C11" i="12" l="1"/>
  <c r="D13" i="3" l="1"/>
  <c r="J9" i="3"/>
  <c r="D9" i="3"/>
  <c r="J86" i="2" l="1"/>
  <c r="J76" i="2"/>
  <c r="F86" i="2"/>
  <c r="E119" i="2"/>
  <c r="E118" i="2"/>
  <c r="E116" i="2"/>
  <c r="J114" i="2"/>
  <c r="E114" i="2"/>
  <c r="E112" i="2"/>
  <c r="J110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G86" i="2"/>
  <c r="E86" i="2"/>
  <c r="E85" i="2"/>
  <c r="E83" i="2"/>
  <c r="E82" i="2"/>
  <c r="E81" i="2"/>
  <c r="E80" i="2"/>
  <c r="E79" i="2"/>
  <c r="E78" i="2"/>
  <c r="G76" i="2"/>
  <c r="F76" i="2"/>
  <c r="E76" i="2"/>
  <c r="E75" i="2"/>
  <c r="E74" i="2"/>
  <c r="E73" i="2"/>
  <c r="E72" i="2"/>
  <c r="J70" i="2"/>
  <c r="G70" i="2"/>
  <c r="F70" i="2"/>
  <c r="E70" i="2"/>
  <c r="E69" i="2"/>
  <c r="E68" i="2"/>
  <c r="E67" i="2"/>
  <c r="E66" i="2"/>
  <c r="E65" i="2"/>
  <c r="E64" i="2"/>
  <c r="E63" i="2"/>
  <c r="J61" i="2"/>
  <c r="G61" i="2"/>
  <c r="F61" i="2"/>
  <c r="E61" i="2"/>
  <c r="J59" i="2"/>
  <c r="G59" i="2"/>
  <c r="F59" i="2"/>
  <c r="E59" i="2"/>
  <c r="G47" i="2"/>
  <c r="E47" i="2"/>
  <c r="E23" i="2"/>
  <c r="E22" i="2"/>
  <c r="E21" i="2"/>
  <c r="E20" i="2"/>
  <c r="E19" i="2"/>
  <c r="E18" i="2"/>
  <c r="E17" i="2"/>
  <c r="E16" i="2"/>
  <c r="E15" i="2"/>
  <c r="E14" i="2"/>
  <c r="J9" i="2"/>
  <c r="F12" i="2"/>
  <c r="E12" i="2"/>
  <c r="G9" i="2"/>
  <c r="F9" i="2"/>
  <c r="E9" i="2" l="1"/>
  <c r="E123" i="2"/>
  <c r="BU12" i="9" l="1"/>
  <c r="BU11" i="9"/>
  <c r="DL62" i="15" l="1"/>
</calcChain>
</file>

<file path=xl/sharedStrings.xml><?xml version="1.0" encoding="utf-8"?>
<sst xmlns="http://schemas.openxmlformats.org/spreadsheetml/2006/main" count="788" uniqueCount="382">
  <si>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</si>
  <si>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</si>
  <si>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</si>
  <si>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</si>
  <si>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</si>
  <si>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</si>
  <si>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</si>
  <si>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</si>
  <si>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</si>
  <si>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</si>
  <si>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</si>
  <si>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</si>
  <si>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</si>
  <si>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</si>
  <si>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</si>
  <si>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</si>
  <si>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</si>
  <si>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</si>
  <si>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</si>
  <si>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</si>
  <si>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</si>
  <si>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</si>
  <si>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</si>
  <si>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</si>
  <si>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</si>
  <si>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</si>
  <si>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</si>
  <si>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</si>
  <si>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</si>
  <si>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</si>
  <si>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</si>
  <si>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</si>
  <si>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</si>
  <si>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</si>
  <si>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0501016</t>
  </si>
  <si>
    <t>Форма по ОКУД</t>
  </si>
  <si>
    <t>Дата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</si>
  <si>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</si>
  <si>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</si>
  <si>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</si>
  <si>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</si>
  <si>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</si>
  <si>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</si>
  <si>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по ОКЕИ</t>
  </si>
  <si>
    <t>Наименование субсидии</t>
  </si>
  <si>
    <t>Код объекта ФАИП</t>
  </si>
  <si>
    <t>код</t>
  </si>
  <si>
    <t>сумма</t>
  </si>
  <si>
    <t>Суммы возврата дебиторской задолженности прошлых лет</t>
  </si>
  <si>
    <t>Планируемые</t>
  </si>
  <si>
    <t>Всего</t>
  </si>
  <si>
    <t>Номер страницы</t>
  </si>
  <si>
    <t>Всего страниц</t>
  </si>
  <si>
    <t>Руководитель</t>
  </si>
  <si>
    <t>(расшифровка подписи)</t>
  </si>
  <si>
    <t>(должность)</t>
  </si>
  <si>
    <t>(телефон)</t>
  </si>
  <si>
    <t>КОДЫ</t>
  </si>
  <si>
    <t>ИНН</t>
  </si>
  <si>
    <t>КПП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</si>
  <si>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</si>
  <si>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государственного имущества</t>
  </si>
  <si>
    <t>Приложение № 1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</si>
  <si>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</si>
  <si>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</si>
  <si>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</si>
  <si>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</si>
  <si>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</si>
  <si>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</si>
  <si>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</si>
  <si>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</si>
  <si>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к Порядку составления и утверждения</t>
  </si>
  <si>
    <t xml:space="preserve">плана финансово-хозяйственной деятельности </t>
  </si>
  <si>
    <t>от ______________ № _______________</t>
  </si>
  <si>
    <t>Код по реестру участников бюджетного процесса, а также юридических лиц, не являющихся участниками бюджетного процесса)</t>
  </si>
  <si>
    <t>1.3. Перечень услуг (работ), осуществляемых, в том числе, на платной основе: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</si>
  <si>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</si>
  <si>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</si>
  <si>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</si>
  <si>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1.2. Общая балансовая стоимость движимого государственного имущества, всего</t>
  </si>
  <si>
    <t>1.1. Общая балансовая стоимость недвижимого государственного имущества, всего</t>
  </si>
  <si>
    <t>I. Нефинансовые активы, всего:</t>
  </si>
  <si>
    <t>1.1.1. Стоимость недвижимого имущества, закрепленного собственником имущества за государственным учреждением на праве оперативного управления</t>
  </si>
  <si>
    <t>1.1.2. Стоимость недвижимого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</si>
  <si>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</si>
  <si>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</si>
  <si>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</si>
  <si>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</si>
  <si>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</si>
  <si>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</si>
  <si>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</si>
  <si>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</si>
  <si>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</si>
  <si>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</si>
  <si>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</si>
  <si>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</si>
  <si>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</si>
  <si>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</si>
  <si>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</si>
  <si>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</si>
  <si>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</si>
  <si>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</si>
  <si>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</si>
  <si>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</si>
  <si>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</si>
  <si>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</si>
  <si>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</si>
  <si>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</si>
  <si>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</si>
  <si>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Выплаты по расходам,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</si>
  <si>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</si>
  <si>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</si>
  <si>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</si>
  <si>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</si>
  <si>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</si>
  <si>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</si>
  <si>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</si>
  <si>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</si>
  <si>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</si>
  <si>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</si>
  <si>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</si>
  <si>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</si>
  <si>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</si>
  <si>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</si>
  <si>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</si>
  <si>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</si>
  <si>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</si>
  <si>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</si>
  <si>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</si>
  <si>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</si>
  <si>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</si>
  <si>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</si>
  <si>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</si>
  <si>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на 20__г. 
1-ый год планового периода</t>
  </si>
  <si>
    <t>на 20__г. 
2-ой год планового периода</t>
  </si>
  <si>
    <t>на 20__г. 
очередной финансовый год</t>
  </si>
  <si>
    <t>Всего на закупки</t>
  </si>
  <si>
    <t>на оплату контрактов заключенных до начала очередного финансового года:</t>
  </si>
  <si>
    <t>(очередной финансовый год)</t>
  </si>
  <si>
    <t>2.4. Справочная информация</t>
  </si>
  <si>
    <t>Единицы измерения</t>
  </si>
  <si>
    <t>чел.</t>
  </si>
  <si>
    <t>тыс. руб.</t>
  </si>
  <si>
    <t>руб.</t>
  </si>
  <si>
    <t>%</t>
  </si>
  <si>
    <t>м²</t>
  </si>
  <si>
    <t>1.1. Фонд оплаты труда, всего</t>
  </si>
  <si>
    <t>1.2. Фонд оплаты труда,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</si>
  <si>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</si>
  <si>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в том числе по категориям работников, повышение оплаты труда которых предусмотрено указами Президента РФ:</t>
  </si>
  <si>
    <t>2.1.1. Площадь недвижимого имущества в безвозмездном пользовании, всего</t>
  </si>
  <si>
    <t>2.1.2.Площадь недвижимого имущества в безвозмездном пользовании, не используемая для выполнения государственного задания</t>
  </si>
  <si>
    <t>2.1.3. Площадь недвижимого имущества, переданная в аренду</t>
  </si>
  <si>
    <t>ед.</t>
  </si>
  <si>
    <t>2.3. Коэффициент износа основных средств (отношение величины износа основных средств на конец отчетного периода к  стоимости основных средств учреждения на конец отчетного периода)</t>
  </si>
  <si>
    <t>2.4. Коэффициент обновления основных средств (отношение стоимости основных средств поступивших за отчетный период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</si>
  <si>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</si>
  <si>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1.5. Среднесписочная численность,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</si>
  <si>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</si>
  <si>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 1.7. Средняя заработная плата, сложившаяся/прогнозируемая в отчетном периоде</t>
  </si>
  <si>
    <t>1.9. Отношение средней заработной платы, сложившейся/прогнозируемой в отчетном периоде к средней заработной плате, необходимой для реализации указов Президента РФ</t>
  </si>
  <si>
    <t>из них: выплаты стимулирующего характера</t>
  </si>
  <si>
    <t>да-1/нет-0</t>
  </si>
  <si>
    <t>да-1/нет-1</t>
  </si>
  <si>
    <t>Наименование мероприятия</t>
  </si>
  <si>
    <t>Сроки проведения</t>
  </si>
  <si>
    <t>Итого:</t>
  </si>
  <si>
    <t>Ожидаемый результат реализации</t>
  </si>
  <si>
    <t>Затраты, необходимые на проведение мероприятия, тыс. руб</t>
  </si>
  <si>
    <t>2. Повышение эффективности управления государственной собственностью</t>
  </si>
  <si>
    <t>3. Повышение качества предоставления государственных услуг</t>
  </si>
  <si>
    <t>исполнитель</t>
  </si>
  <si>
    <t>Ответственный</t>
  </si>
  <si>
    <t>выплаты</t>
  </si>
  <si>
    <t>поступления</t>
  </si>
  <si>
    <t>Код
субсидии</t>
  </si>
  <si>
    <t>по ОКВ</t>
  </si>
  <si>
    <t>Единица измерения: руб. (с точностью до второго десятичного знака)</t>
  </si>
  <si>
    <t>Приложение № 2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</si>
  <si>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</si>
  <si>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</si>
  <si>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</si>
  <si>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</si>
  <si>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</si>
  <si>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Код 
по бюджетной классификации Российской Федерации</t>
  </si>
  <si>
    <t>(наименование иностранной валюты)</t>
  </si>
  <si>
    <t>ведение лицевого счета</t>
  </si>
  <si>
    <t>Наименование органа, осуществляющего</t>
  </si>
  <si>
    <t>функции и полномочия учредителя</t>
  </si>
  <si>
    <t>от "</t>
  </si>
  <si>
    <t>СВЕДЕНИЯ</t>
  </si>
  <si>
    <t xml:space="preserve">Государственное </t>
  </si>
  <si>
    <t xml:space="preserve">к Порядку составления и утверждения плана финансово-хозяйственной деятельности </t>
  </si>
  <si>
    <t>государственных бюджетных и автономных учреждений, утвержденному приказом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</si>
  <si>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</si>
  <si>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 xml:space="preserve">Руководитель финансово-экономической 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</si>
  <si>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государственным учреждением за счет доходов, полученных за счет бюджетных средств</t>
    </r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</si>
  <si>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</si>
  <si>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</si>
  <si>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Юридический адрес учреждения</t>
  </si>
  <si>
    <t>Адрес фактического местонахождения учреждения</t>
  </si>
  <si>
    <t>1.1. Цели деятельности учреждения:</t>
  </si>
  <si>
    <t>1.2. Виды деятельности учреждения:</t>
  </si>
  <si>
    <t>1. Сведения о деятельности учреждения</t>
  </si>
  <si>
    <t xml:space="preserve">утвержденному приказом Министерства </t>
  </si>
  <si>
    <t>2. Финансовые параметры деятельности учреждения</t>
  </si>
  <si>
    <t>2.1.  Показатели финансового состояния учреждения</t>
  </si>
  <si>
    <t>2.2. Показатели по поступлениям и выплатам учреждения*</t>
  </si>
  <si>
    <t>2.2.1. Показатели выплат по расходам на закупку товаров, работ, услуг  учреждения*</t>
  </si>
  <si>
    <t>2.3. Сведения о средствах, поступающих во временное распоряжение учреждения*</t>
  </si>
  <si>
    <t>3. Сведения и показатели об использовании ресурсов учреждения</t>
  </si>
  <si>
    <t>1.1.1.Фонд оплаты труда руководителей учреждения и их заместителей</t>
  </si>
  <si>
    <t>1.1.2. Фонд оплаты труда прочих работников учреждения</t>
  </si>
  <si>
    <t>1.3. Среднесписочная численность работников учреждения</t>
  </si>
  <si>
    <t>1. Сведения об уровне оплаты труда работников учреждения</t>
  </si>
  <si>
    <t>1.3.1. Среднесписочная численность руководителей учреждения и их заместителей</t>
  </si>
  <si>
    <t>1.3.2. Среднесписочная численность прочих работников учреждения</t>
  </si>
  <si>
    <t>1.4. Среднесписочная численность работников учреждения с которыми заключены эффективные контракты</t>
  </si>
  <si>
    <t>1.4.1. Среднесписочная численность руководителей учреждения и их заместителей с которыми заключены эффективные контракты</t>
  </si>
  <si>
    <t>1.4.2. Среднесписочная численность прочих работников учреждения с которыми заключены эффективные контракты</t>
  </si>
  <si>
    <t>1.8. Отношение средней заработной платы руководителей учреждения и их заместителей к средней заработной плате работников учреждения</t>
  </si>
  <si>
    <t>2.1. Общая площадь объектов недвижимого имущества, закрепленная за  учреждением</t>
  </si>
  <si>
    <t>2. Сведения об использовании имущества учреждения</t>
  </si>
  <si>
    <t>2.2. Затраты на содержание имущества учреждения</t>
  </si>
  <si>
    <t>2.2.1. Затраты на содержание имущества учреждения, не используемого для выполнения государственного задания</t>
  </si>
  <si>
    <t>4. Перечень мероприятий по повышению эффективности деятельности учреждения</t>
  </si>
  <si>
    <t>1. Повышение эффективности управления и кадрового потенциала учреждения</t>
  </si>
  <si>
    <t>4. Направления оптимизации расходов учреждения</t>
  </si>
  <si>
    <t>службы учреждения</t>
  </si>
  <si>
    <t>учреждение</t>
  </si>
  <si>
    <t>Руководитель учреждения</t>
  </si>
  <si>
    <t>Код по бюджетной классификации РФ</t>
  </si>
  <si>
    <t>КОСГУ</t>
  </si>
  <si>
    <t xml:space="preserve"> образования и науки Мурманской области</t>
  </si>
  <si>
    <t>Министерства образования и науки Мурманской области</t>
  </si>
  <si>
    <t>государственных бюджетных и автономных учреждений,</t>
  </si>
  <si>
    <t>3. Показатели характеризующие объем и качество оказываемой услуги</t>
  </si>
  <si>
    <t>4. Показатели открытости и прозрачности деятельности</t>
  </si>
  <si>
    <t>3.1. Общее количество государственных услуг, оказываемых учреждением</t>
  </si>
  <si>
    <t>3.1.1. Количество государственных услуг, в отношении которых нормативно установлены требования к качеству их оказания</t>
  </si>
  <si>
    <t xml:space="preserve">4.1. Обеспечено размещение (актуализация) сведений об учреждении на официальном сайте в сети Интернет www.bus.gov.ru 
</t>
  </si>
  <si>
    <t>4.2. Обеспечено размещение в сети Интернет информации о результатах деятельности учреждения за отчетный год</t>
  </si>
  <si>
    <t>000 0000 0000000000 000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</si>
  <si>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</si>
  <si>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</si>
  <si>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</si>
  <si>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</si>
  <si>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</si>
  <si>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</si>
  <si>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</si>
  <si>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</si>
  <si>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</si>
  <si>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 xml:space="preserve">                                                       Министр образования и науки Мурманской области</t>
  </si>
  <si>
    <t>января</t>
  </si>
  <si>
    <t>16</t>
  </si>
  <si>
    <t>27</t>
  </si>
  <si>
    <t>27.01.2016</t>
  </si>
  <si>
    <t>42066591</t>
  </si>
  <si>
    <t>18.01.2016</t>
  </si>
  <si>
    <t>47000000</t>
  </si>
  <si>
    <t>804</t>
  </si>
  <si>
    <t>27946739</t>
  </si>
  <si>
    <t>Государственное автономное образовательное учреждение Мурманской области среднего профессионального образования "Северный национальный колледж"</t>
  </si>
  <si>
    <t>5106010030 / 510601001</t>
  </si>
  <si>
    <t>Областной бюджет</t>
  </si>
  <si>
    <t>Министерство образования и науки Мурманской области</t>
  </si>
  <si>
    <t>Управление Федерального казначейства по Мурманской области</t>
  </si>
  <si>
    <t>Карпенко Наталия Николаевна</t>
  </si>
  <si>
    <t>Предоставление бесплатного питания отдельным категориям обучающихся учреждений среднего профессионального образования</t>
  </si>
  <si>
    <t>0230200024</t>
  </si>
  <si>
    <t>180</t>
  </si>
  <si>
    <t>323</t>
  </si>
  <si>
    <t>321</t>
  </si>
  <si>
    <t>Предоставление мер социальной поддержки по оплате жилья и коммунальных услуг отдельным категориям граждан, работающим в сельских населенных пунктах или поселках городского типа</t>
  </si>
  <si>
    <t>0210100005</t>
  </si>
  <si>
    <t>Выплата стипендии обучающимся по очной форме обучения в учреждениях среднего профессионального образования</t>
  </si>
  <si>
    <t>0210100023</t>
  </si>
  <si>
    <t>340</t>
  </si>
  <si>
    <t xml:space="preserve">Отдых и оздоровление детей-сирот, детей, оставшихся без попечения родителей, обучающихся государственных областных профессиональных образовательных </t>
  </si>
  <si>
    <t>0210100006</t>
  </si>
  <si>
    <t>Оплата стоимости проезда и провоза багажа к месту использования отпуска (отдыха) и обратно</t>
  </si>
  <si>
    <t>0240200016</t>
  </si>
  <si>
    <t>112</t>
  </si>
  <si>
    <t>Обеспечение комплексной безопасности организаций образования</t>
  </si>
  <si>
    <t>0230200014</t>
  </si>
  <si>
    <t>244</t>
  </si>
  <si>
    <t>Содержание детей-сирот, детей, оставшихся без попечения родителей, лиц из их числа в государственных областных профессиональных образовательных организациях</t>
  </si>
  <si>
    <t>0330200010</t>
  </si>
  <si>
    <t>Всего:</t>
  </si>
  <si>
    <t>В.Н. Иваницкий</t>
  </si>
  <si>
    <t>Р.А.Яковлев</t>
  </si>
  <si>
    <t>(81538)40293</t>
  </si>
  <si>
    <t>Гл. бухгалтер</t>
  </si>
  <si>
    <t>2</t>
  </si>
  <si>
    <t>Разрешенный к использованию остаток субсидии прошлых лет 
на начало 20__ г.</t>
  </si>
  <si>
    <t>Ответственный исполнитель</t>
  </si>
  <si>
    <t>1</t>
  </si>
  <si>
    <t>ОБ ОПЕРАЦИЯХ С ЦЕЛЕВЫМИ СУБСИДИЯМИ, ПРЕДОСТАВЛЕННЫМИ ГОСУДАРСТВЕННОМУ (МУНИЦИПАЛЬНОМУ) УЧРЕЖДЕНИЮ НА 2016 г.</t>
  </si>
  <si>
    <t>В.Н.Иваницкий</t>
  </si>
  <si>
    <t>на 2016 год (на 2016 год и плановый период 2017  и 2018 годов)</t>
  </si>
  <si>
    <t>Государственное автономное профессиональное образовательное учреждение Мурманской области "Северный национальный колледж"</t>
  </si>
  <si>
    <t>5106010030</t>
  </si>
  <si>
    <t>510601001</t>
  </si>
  <si>
    <t>184592, Мурманская область, с.Ловозеро, ул. Пионерская, д.8</t>
  </si>
  <si>
    <t>Ц</t>
  </si>
  <si>
    <t>7</t>
  </si>
  <si>
    <t>4</t>
  </si>
  <si>
    <t>6</t>
  </si>
  <si>
    <t>3</t>
  </si>
  <si>
    <t>Подготовка специалистов среднего звена, удовлетворение потребностей личности в углублении и расширении образования на базе основного общего, среднего (полного) общего или начального профессионального образования; подготовка работников квалифицированного труда по всем основным направлениям общественно полезной деятельности на базе основного общего и среднего (полного) общего образования</t>
  </si>
  <si>
    <t>1.2.1. реализует основные профессиональные образовательные программы среднего профессионального образования базовой и углубленной подготовки на базе основного общего, среднего (полного) общего образования, начального профессионального образования (в сокращенные сроки для лиц имеющих начальное профессиональное образование соответствующего профиля) в соответствии с лицензией на образовательную деятельность;</t>
  </si>
  <si>
    <t xml:space="preserve">1.2.2. реализует основные профессиональные образовательные программы начального профессионального образования на базе основного общего и среднего (полного) общего образования, в соответствии с лицензией на образовательную деятельность; </t>
  </si>
  <si>
    <t>1.2.3. реализует программы профессиональной подготовки, переподготовки и повышения квалификации специалистов, рабочих кадров и незанятого населения, программы дополнительного профессионального образования, дополнительные образовательные услуги, за пределами основных образовательных программ начального профессионального и среднего профессионального образования в соответствии с лицензией на образовательную деятельность.</t>
  </si>
  <si>
    <t xml:space="preserve">1.3.1. Реализует комплекс мероприятий социального, медицинского, педагогического, культурного, физкультурно-спортивного характера, направленный на пропаганду здорового образа жизни, формирование негативного отношения к наркомании, предупреждение распространения наркомании в Учреждении; </t>
  </si>
  <si>
    <t xml:space="preserve">1.3.2. Проводит обучение на подготовительных курсах для поступления в образовательные учреждения начального, среднего, высшего профессионального образования; </t>
  </si>
  <si>
    <t xml:space="preserve">1.3.3. Проводит самостоятельно и (или) совместно с учреждениями, предприятиями, организациями мероприятия различной профессиональной направленности, профессиональную диагностику, консультирование и профессиональную ориентацию граждан; </t>
  </si>
  <si>
    <t>1.3.5. Оказывает услуги населению силами студентов (обучающихся) и работников Учреждения в рамках основной деятельности и деятельности его структурных подразделений, реализует собственную продукцию учебно-производственных мастерских, изготовляемую или приобретаемую за счет средств, от приносящей доход деятельности;</t>
  </si>
  <si>
    <t xml:space="preserve">1.3.6. Привлекает для осуществления своей уставной деятельности дополнительные источники финансовых и материальных средствв соответствии с законодательством Российской Федерации и Мурманской области, локальными актами колледжа; может в установленном порядке создавать студии, школы, факультеты по направлениям основной деятельности Учреждения;    </t>
  </si>
  <si>
    <t>1.3.7. Оказывает консультационные, информационные, маркетинговые, рекламные услуги, посреднические услуги в установленной сфере деятельности;</t>
  </si>
  <si>
    <t>1.3.8. Предоставляет библиотечные услуги лицам, не являющимся сотрудниками или студентами (обучающимися) Учреждения;</t>
  </si>
  <si>
    <t>1.3.9. Производит копировально-множительные услуги, тиражирование учебных, учебно-методических, информационно-аналитических и других материалов, брошюровочно-переплетную деятельность;</t>
  </si>
  <si>
    <t>1.3.10. Организует и проводит ярмарки, выставки, конференции, в том числе с участием иностранных юридических и физических лиц;</t>
  </si>
  <si>
    <t>1.3.11. Предоставляет места для временного проживания в общежитии в порядке, определяемом локальными актами учреждения;</t>
  </si>
  <si>
    <t>1.3.12. Проводит благотворительные мероприятия в порядке, установленном законодательством Российской Федерации и Мурманской области;</t>
  </si>
  <si>
    <t>1.3.13. Устанавливает прямые связи с иностранными организациями;</t>
  </si>
  <si>
    <t>1.3.15. Оказывает услуги связи и услуги сети Интернет;</t>
  </si>
  <si>
    <t>1.3.16. Оказывает услуги по делопроизводству;</t>
  </si>
  <si>
    <t xml:space="preserve">1.3.17. Оказывает транспортные услуги; </t>
  </si>
  <si>
    <t>1.3.18. Выполняет художественные, оформительские и дизайнерские работы;</t>
  </si>
  <si>
    <t>1.3.19. Проводит обслуживание и ремонт приборов, оборудования и иной техники;</t>
  </si>
  <si>
    <t>1.3.20. Осуществляет экскурсионную и туристическую деятельность;</t>
  </si>
  <si>
    <t>1.3.21. Осуществляет внешнеэкономическую деятельность в порядке, установленном Российской Федерации и Мурманской области.</t>
  </si>
  <si>
    <t xml:space="preserve">1.3.4 Предоставляет в установленном порядке в аренду объекты движимого и недвижимого имущества, закрепленные за Учреждением на праве оперативного управления;     </t>
  </si>
  <si>
    <t>1.3.14. Реализует продукцию общественного питания, изготовляемую или приобретаемую за счет средств от приносящей доход деятельности;</t>
  </si>
  <si>
    <t>на "01" января 2016 г.</t>
  </si>
  <si>
    <t>1.3 Непроизведенные активы</t>
  </si>
  <si>
    <t>804 0704 0210100050 621</t>
  </si>
  <si>
    <t>Копировально-множительные работы</t>
  </si>
  <si>
    <t>-</t>
  </si>
  <si>
    <t>804 0704 0210113800 622</t>
  </si>
  <si>
    <t>Отдых и оздоровление детей-сирот, детей, оставшихся без попечения родителей, обучающихся государственных профессиональных образовательных организаций</t>
  </si>
  <si>
    <t>804 0707 0210120110 622</t>
  </si>
  <si>
    <t>804 0709 0210300050 622</t>
  </si>
  <si>
    <t>Обеспечение комплексной безопасности организаций образования: устранение предписаний надзорных органов (ГПН, РПН)</t>
  </si>
  <si>
    <t>804 0709 0230200050 622</t>
  </si>
  <si>
    <t>Предоставление бесплатного питания отдельным категориям обучающихся организаций профессионального образования</t>
  </si>
  <si>
    <t>804 0704 0230200050 622</t>
  </si>
  <si>
    <t>074 0709 0240213060 622</t>
  </si>
  <si>
    <t>Содержание детей-сирот, детей, оставшихся без попечения родителей, лиц из их числа в государственных областных профессиональных организациях</t>
  </si>
  <si>
    <t>804 0704 0330200050 622</t>
  </si>
  <si>
    <t>Заработная плата</t>
  </si>
  <si>
    <t xml:space="preserve">   Прочие выплаты</t>
  </si>
  <si>
    <t xml:space="preserve">   Прочие выплаты (учебный норматив)</t>
  </si>
  <si>
    <t>804 0709 0240213060 622</t>
  </si>
  <si>
    <t>Начисления на выплаты по оплате труда</t>
  </si>
  <si>
    <t xml:space="preserve">      Пособия по социальной помощи</t>
  </si>
  <si>
    <t xml:space="preserve">     Прочие расходы (налог на землю)</t>
  </si>
  <si>
    <t xml:space="preserve">     Прочие расходы (проезд обучающихся)</t>
  </si>
  <si>
    <t xml:space="preserve">     Прочие расходы</t>
  </si>
  <si>
    <t>Сварщик (электросварочные и газосварочные работы)</t>
  </si>
  <si>
    <t>Повар, кондитер</t>
  </si>
  <si>
    <t>Оленевод-механизатор</t>
  </si>
  <si>
    <t>Хозяйка (ин) усадьбы</t>
  </si>
  <si>
    <t>Продавец, контролер-кассир</t>
  </si>
  <si>
    <t>Тракторист-машинист сельскохозяйственного производства</t>
  </si>
  <si>
    <t>Резчик</t>
  </si>
  <si>
    <t>Техническое обслуживание и ремонт автомобильного транспорта на базе 9 кл</t>
  </si>
  <si>
    <t>Техническое обслуживание и ремонт автомобильного транспорта на базе 11 кл</t>
  </si>
  <si>
    <t>Коммерция (по отраслям)</t>
  </si>
  <si>
    <t>Платные услуги</t>
  </si>
  <si>
    <t>804 1003 0210113240 622</t>
  </si>
  <si>
    <t xml:space="preserve">     Прочие расходы (Уплата налогов, госпошлин, штрафов, пеней)</t>
  </si>
  <si>
    <t>на 2016г. 
очередной финансовый год</t>
  </si>
  <si>
    <t>2016</t>
  </si>
  <si>
    <t>за 2015г. 
отчетный финансовый год</t>
  </si>
  <si>
    <t>за 2016г. 
текущий финансовый год</t>
  </si>
  <si>
    <t>Преподаватели</t>
  </si>
  <si>
    <t>Мастера производственного обучения</t>
  </si>
  <si>
    <t>на "21"января 2016 г.</t>
  </si>
  <si>
    <t>тел. (81538) 40293</t>
  </si>
  <si>
    <t>0503737</t>
  </si>
  <si>
    <t>Директор ГАПОУ МО "СНК"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</si>
</sst>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1" applyFont="1"/>
    <xf numFmtId="0" fontId="4" fillId="0" borderId="0" xfId="1" applyNumberFormat="1" applyFont="1" applyBorder="1" applyAlignment="1">
      <alignment horizontal="left"/>
    </xf>
    <xf numFmtId="0" fontId="5" fillId="0" borderId="0" xfId="1" applyFont="1"/>
    <xf numFmtId="0" fontId="6" fillId="0" borderId="0" xfId="1" applyFont="1"/>
    <xf numFmtId="0" fontId="5" fillId="0" borderId="0" xfId="1" applyFont="1" applyFill="1"/>
    <xf numFmtId="49" fontId="5" fillId="0" borderId="0" xfId="1" applyNumberFormat="1" applyFont="1" applyBorder="1" applyAlignment="1">
      <alignment horizontal="left"/>
    </xf>
    <xf numFmtId="0" fontId="8" fillId="0" borderId="0" xfId="1" applyFont="1"/>
    <xf numFmtId="0" fontId="9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vertical="top"/>
    </xf>
    <xf numFmtId="0" fontId="8" fillId="0" borderId="0" xfId="0" applyFont="1"/>
    <xf numFmtId="49" fontId="5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10" fillId="0" borderId="0" xfId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12" fillId="0" borderId="0" xfId="1" applyNumberFormat="1" applyFont="1" applyFill="1" applyBorder="1" applyAlignment="1">
      <alignment horizontal="left"/>
    </xf>
    <xf numFmtId="0" fontId="12" fillId="0" borderId="0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left" wrapText="1"/>
    </xf>
    <xf numFmtId="0" fontId="13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left" vertical="top"/>
    </xf>
    <xf numFmtId="0" fontId="14" fillId="0" borderId="34" xfId="1" applyNumberFormat="1" applyFont="1" applyBorder="1" applyAlignment="1">
      <alignment horizontal="center"/>
    </xf>
    <xf numFmtId="0" fontId="14" fillId="0" borderId="33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4" fillId="0" borderId="31" xfId="1" applyNumberFormat="1" applyFont="1" applyBorder="1" applyAlignment="1">
      <alignment horizontal="center"/>
    </xf>
    <xf numFmtId="0" fontId="4" fillId="0" borderId="32" xfId="1" applyNumberFormat="1" applyFont="1" applyBorder="1" applyAlignment="1">
      <alignment horizontal="left"/>
    </xf>
    <xf numFmtId="0" fontId="6" fillId="0" borderId="31" xfId="1" applyNumberFormat="1" applyFont="1" applyBorder="1" applyAlignment="1">
      <alignment horizontal="left"/>
    </xf>
    <xf numFmtId="0" fontId="11" fillId="0" borderId="0" xfId="1" applyNumberFormat="1" applyFont="1" applyBorder="1" applyAlignment="1">
      <alignment horizontal="left" vertical="top"/>
    </xf>
    <xf numFmtId="0" fontId="11" fillId="0" borderId="30" xfId="1" applyNumberFormat="1" applyFont="1" applyBorder="1" applyAlignment="1">
      <alignment horizontal="left"/>
    </xf>
    <xf numFmtId="0" fontId="11" fillId="0" borderId="29" xfId="1" applyNumberFormat="1" applyFont="1" applyBorder="1" applyAlignment="1">
      <alignment horizontal="left"/>
    </xf>
    <xf numFmtId="0" fontId="11" fillId="0" borderId="28" xfId="1" applyNumberFormat="1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/>
    </xf>
    <xf numFmtId="0" fontId="6" fillId="0" borderId="2" xfId="1" applyNumberFormat="1" applyFont="1" applyBorder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9" fillId="0" borderId="3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 wrapText="1" indent="2"/>
    </xf>
    <xf numFmtId="0" fontId="5" fillId="0" borderId="7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 wrapText="1" indent="3"/>
    </xf>
    <xf numFmtId="0" fontId="5" fillId="0" borderId="12" xfId="1" applyFont="1" applyFill="1" applyBorder="1" applyAlignment="1">
      <alignment horizontal="left" wrapText="1" indent="4"/>
    </xf>
    <xf numFmtId="0" fontId="5" fillId="0" borderId="12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5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justify"/>
    </xf>
    <xf numFmtId="0" fontId="5" fillId="2" borderId="0" xfId="1" applyFont="1" applyFill="1" applyAlignment="1">
      <alignment horizontal="left"/>
    </xf>
    <xf numFmtId="0" fontId="1" fillId="2" borderId="0" xfId="0" applyFont="1" applyFill="1"/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left"/>
    </xf>
    <xf numFmtId="0" fontId="5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wrapText="1" indent="2"/>
    </xf>
    <xf numFmtId="0" fontId="1" fillId="0" borderId="4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wrapText="1" indent="3"/>
    </xf>
    <xf numFmtId="0" fontId="1" fillId="0" borderId="45" xfId="0" applyFont="1" applyFill="1" applyBorder="1" applyAlignment="1">
      <alignment horizontal="left" vertical="center" wrapText="1" indent="3"/>
    </xf>
    <xf numFmtId="0" fontId="1" fillId="0" borderId="5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63" xfId="0" applyNumberFormat="1" applyFont="1" applyFill="1" applyBorder="1" applyAlignment="1">
      <alignment horizontal="right" vertical="center"/>
    </xf>
    <xf numFmtId="4" fontId="1" fillId="0" borderId="63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right" vertical="center"/>
    </xf>
    <xf numFmtId="4" fontId="2" fillId="0" borderId="63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left"/>
    </xf>
    <xf numFmtId="49" fontId="5" fillId="2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49" fontId="5" fillId="0" borderId="5" xfId="1" applyNumberFormat="1" applyFont="1" applyFill="1" applyBorder="1" applyAlignment="1">
      <alignment horizontal="left" vertical="top" wrapText="1"/>
    </xf>
    <xf numFmtId="49" fontId="5" fillId="0" borderId="2" xfId="1" applyNumberFormat="1" applyFont="1" applyFill="1" applyBorder="1" applyAlignment="1">
      <alignment horizontal="left" vertical="top" wrapText="1"/>
    </xf>
    <xf numFmtId="49" fontId="5" fillId="0" borderId="12" xfId="1" applyNumberFormat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49" fontId="9" fillId="0" borderId="2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49" fontId="9" fillId="0" borderId="2" xfId="1" applyNumberFormat="1" applyFont="1" applyFill="1" applyBorder="1" applyAlignment="1">
      <alignment horizontal="left"/>
    </xf>
    <xf numFmtId="49" fontId="5" fillId="0" borderId="3" xfId="1" applyNumberFormat="1" applyFont="1" applyFill="1" applyBorder="1" applyAlignment="1">
      <alignment horizontal="center" vertical="top"/>
    </xf>
    <xf numFmtId="49" fontId="5" fillId="0" borderId="5" xfId="1" applyNumberFormat="1" applyFont="1" applyFill="1" applyBorder="1" applyAlignment="1">
      <alignment horizontal="center" vertical="top"/>
    </xf>
    <xf numFmtId="49" fontId="5" fillId="0" borderId="4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/>
    </xf>
    <xf numFmtId="0" fontId="6" fillId="0" borderId="0" xfId="1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top" wrapText="1"/>
    </xf>
    <xf numFmtId="0" fontId="5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/>
    </xf>
    <xf numFmtId="0" fontId="5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13" xfId="1" applyFont="1" applyFill="1" applyBorder="1" applyAlignment="1">
      <alignment horizontal="left" vertical="top" wrapText="1" indent="3"/>
    </xf>
    <xf numFmtId="0" fontId="5" fillId="0" borderId="5" xfId="1" applyFont="1" applyFill="1" applyBorder="1" applyAlignment="1">
      <alignment horizontal="left" vertical="top" wrapText="1" indent="2"/>
    </xf>
    <xf numFmtId="0" fontId="5" fillId="0" borderId="4" xfId="1" applyFont="1" applyFill="1" applyBorder="1" applyAlignment="1">
      <alignment horizontal="left" vertical="top" wrapText="1" indent="2"/>
    </xf>
    <xf numFmtId="0" fontId="5" fillId="0" borderId="5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13" xfId="1" applyFont="1" applyFill="1" applyBorder="1" applyAlignment="1">
      <alignment horizontal="left" vertical="top" wrapText="1" indent="2"/>
    </xf>
    <xf numFmtId="0" fontId="5" fillId="0" borderId="16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center" vertical="top"/>
    </xf>
    <xf numFmtId="0" fontId="9" fillId="0" borderId="5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13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top"/>
    </xf>
    <xf numFmtId="0" fontId="9" fillId="0" borderId="16" xfId="1" applyFont="1" applyFill="1" applyBorder="1" applyAlignment="1">
      <alignment horizontal="center" vertical="top"/>
    </xf>
    <xf numFmtId="0" fontId="9" fillId="0" borderId="15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/>
    </xf>
    <xf numFmtId="0" fontId="10" fillId="0" borderId="7" xfId="1" applyFont="1" applyFill="1" applyBorder="1" applyAlignment="1">
      <alignment horizontal="center" vertical="top"/>
    </xf>
    <xf numFmtId="0" fontId="10" fillId="0" borderId="16" xfId="1" applyFont="1" applyFill="1" applyBorder="1" applyAlignment="1">
      <alignment horizontal="center" vertical="top"/>
    </xf>
    <xf numFmtId="0" fontId="10" fillId="0" borderId="15" xfId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44" xfId="1" applyNumberFormat="1" applyFont="1" applyFill="1" applyBorder="1" applyAlignment="1">
      <alignment horizontal="center" vertical="center"/>
    </xf>
    <xf numFmtId="0" fontId="6" fillId="0" borderId="3" xfId="1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7" xfId="1" applyNumberFormat="1" applyFont="1" applyBorder="1" applyAlignment="1">
      <alignment horizontal="center" wrapText="1"/>
    </xf>
    <xf numFmtId="0" fontId="6" fillId="0" borderId="16" xfId="1" applyNumberFormat="1" applyFont="1" applyBorder="1" applyAlignment="1">
      <alignment horizontal="center"/>
    </xf>
    <xf numFmtId="0" fontId="6" fillId="0" borderId="15" xfId="1" applyNumberFormat="1" applyFont="1" applyBorder="1" applyAlignment="1">
      <alignment horizontal="center"/>
    </xf>
    <xf numFmtId="0" fontId="15" fillId="0" borderId="17" xfId="0" applyFont="1" applyBorder="1" applyAlignment="1"/>
    <xf numFmtId="0" fontId="15" fillId="0" borderId="0" xfId="0" applyFont="1" applyAlignment="1"/>
    <xf numFmtId="0" fontId="15" fillId="0" borderId="14" xfId="0" applyFont="1" applyBorder="1" applyAlignment="1"/>
    <xf numFmtId="0" fontId="15" fillId="0" borderId="12" xfId="0" applyFont="1" applyBorder="1" applyAlignment="1"/>
    <xf numFmtId="0" fontId="15" fillId="0" borderId="2" xfId="0" applyFont="1" applyBorder="1" applyAlignment="1"/>
    <xf numFmtId="0" fontId="15" fillId="0" borderId="13" xfId="0" applyFont="1" applyBorder="1" applyAlignment="1"/>
    <xf numFmtId="49" fontId="6" fillId="0" borderId="41" xfId="1" applyNumberFormat="1" applyFont="1" applyFill="1" applyBorder="1" applyAlignment="1">
      <alignment horizontal="center"/>
    </xf>
    <xf numFmtId="49" fontId="6" fillId="0" borderId="40" xfId="1" applyNumberFormat="1" applyFont="1" applyFill="1" applyBorder="1" applyAlignment="1">
      <alignment horizontal="center"/>
    </xf>
    <xf numFmtId="49" fontId="6" fillId="0" borderId="39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6" fillId="0" borderId="38" xfId="1" applyNumberFormat="1" applyFont="1" applyFill="1" applyBorder="1" applyAlignment="1">
      <alignment horizontal="center"/>
    </xf>
    <xf numFmtId="0" fontId="6" fillId="0" borderId="37" xfId="1" applyNumberFormat="1" applyFont="1" applyFill="1" applyBorder="1" applyAlignment="1">
      <alignment horizontal="center"/>
    </xf>
    <xf numFmtId="0" fontId="6" fillId="0" borderId="36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left" vertical="center" wrapText="1"/>
    </xf>
    <xf numFmtId="0" fontId="6" fillId="0" borderId="46" xfId="1" applyNumberFormat="1" applyFont="1" applyFill="1" applyBorder="1" applyAlignment="1">
      <alignment horizontal="left" vertical="center" wrapText="1"/>
    </xf>
    <xf numFmtId="49" fontId="6" fillId="0" borderId="55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49" fontId="6" fillId="0" borderId="50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left" indent="12"/>
    </xf>
    <xf numFmtId="0" fontId="9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wrapText="1"/>
    </xf>
    <xf numFmtId="0" fontId="11" fillId="0" borderId="0" xfId="1" applyNumberFormat="1" applyFont="1" applyBorder="1" applyAlignment="1">
      <alignment horizontal="left"/>
    </xf>
    <xf numFmtId="0" fontId="11" fillId="0" borderId="0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/>
    </xf>
    <xf numFmtId="49" fontId="6" fillId="0" borderId="2" xfId="1" applyNumberFormat="1" applyFont="1" applyFill="1" applyBorder="1" applyAlignment="1">
      <alignment horizontal="left"/>
    </xf>
    <xf numFmtId="0" fontId="6" fillId="0" borderId="2" xfId="1" applyNumberFormat="1" applyFont="1" applyFill="1" applyBorder="1" applyAlignment="1">
      <alignment horizontal="center"/>
    </xf>
    <xf numFmtId="0" fontId="11" fillId="0" borderId="16" xfId="1" applyNumberFormat="1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right"/>
    </xf>
    <xf numFmtId="49" fontId="6" fillId="0" borderId="48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6" fillId="0" borderId="47" xfId="1" applyNumberFormat="1" applyFont="1" applyBorder="1" applyAlignment="1">
      <alignment horizontal="center" vertical="center"/>
    </xf>
    <xf numFmtId="49" fontId="6" fillId="0" borderId="55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6" fillId="0" borderId="44" xfId="1" applyNumberFormat="1" applyFont="1" applyFill="1" applyBorder="1" applyAlignment="1">
      <alignment horizontal="center"/>
    </xf>
    <xf numFmtId="49" fontId="6" fillId="0" borderId="50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/>
    </xf>
    <xf numFmtId="49" fontId="6" fillId="0" borderId="46" xfId="1" applyNumberFormat="1" applyFont="1" applyFill="1" applyBorder="1" applyAlignment="1">
      <alignment horizontal="center"/>
    </xf>
    <xf numFmtId="49" fontId="6" fillId="0" borderId="54" xfId="1" applyNumberFormat="1" applyFont="1" applyFill="1" applyBorder="1" applyAlignment="1">
      <alignment horizontal="center"/>
    </xf>
    <xf numFmtId="49" fontId="6" fillId="0" borderId="16" xfId="1" applyNumberFormat="1" applyFont="1" applyFill="1" applyBorder="1" applyAlignment="1">
      <alignment horizontal="center"/>
    </xf>
    <xf numFmtId="49" fontId="6" fillId="0" borderId="53" xfId="1" applyNumberFormat="1" applyFont="1" applyFill="1" applyBorder="1" applyAlignment="1">
      <alignment horizontal="center"/>
    </xf>
    <xf numFmtId="49" fontId="6" fillId="0" borderId="52" xfId="1" applyNumberFormat="1" applyFont="1" applyFill="1" applyBorder="1" applyAlignment="1">
      <alignment horizontal="center"/>
    </xf>
    <xf numFmtId="49" fontId="6" fillId="0" borderId="51" xfId="1" applyNumberFormat="1" applyFont="1" applyFill="1" applyBorder="1" applyAlignment="1">
      <alignment horizontal="center"/>
    </xf>
    <xf numFmtId="2" fontId="6" fillId="0" borderId="26" xfId="1" applyNumberFormat="1" applyFont="1" applyFill="1" applyBorder="1" applyAlignment="1">
      <alignment horizontal="center" vertical="center"/>
    </xf>
    <xf numFmtId="2" fontId="6" fillId="0" borderId="25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/>
    </xf>
    <xf numFmtId="4" fontId="6" fillId="0" borderId="47" xfId="1" applyNumberFormat="1" applyFont="1" applyFill="1" applyBorder="1" applyAlignment="1">
      <alignment horizontal="center"/>
    </xf>
    <xf numFmtId="0" fontId="6" fillId="0" borderId="19" xfId="1" applyNumberFormat="1" applyFont="1" applyBorder="1" applyAlignment="1">
      <alignment horizontal="center" vertical="top"/>
    </xf>
    <xf numFmtId="2" fontId="6" fillId="0" borderId="27" xfId="1" applyNumberFormat="1" applyFont="1" applyFill="1" applyBorder="1" applyAlignment="1">
      <alignment horizontal="center"/>
    </xf>
    <xf numFmtId="0" fontId="6" fillId="0" borderId="6" xfId="1" applyNumberFormat="1" applyFont="1" applyBorder="1" applyAlignment="1">
      <alignment horizontal="center" vertical="top"/>
    </xf>
    <xf numFmtId="49" fontId="13" fillId="0" borderId="24" xfId="1" applyNumberFormat="1" applyFont="1" applyFill="1" applyBorder="1" applyAlignment="1">
      <alignment horizontal="center" vertical="center"/>
    </xf>
    <xf numFmtId="49" fontId="13" fillId="0" borderId="23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0" xfId="1" applyNumberFormat="1" applyFont="1" applyFill="1" applyBorder="1" applyAlignment="1">
      <alignment horizontal="center" vertical="center"/>
    </xf>
    <xf numFmtId="49" fontId="13" fillId="0" borderId="8" xfId="1" applyNumberFormat="1" applyFont="1" applyFill="1" applyBorder="1" applyAlignment="1">
      <alignment horizontal="center" vertical="center"/>
    </xf>
    <xf numFmtId="49" fontId="13" fillId="0" borderId="10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top"/>
    </xf>
    <xf numFmtId="0" fontId="11" fillId="0" borderId="16" xfId="1" applyNumberFormat="1" applyFont="1" applyBorder="1" applyAlignment="1">
      <alignment horizontal="center" vertical="top"/>
    </xf>
    <xf numFmtId="0" fontId="6" fillId="0" borderId="15" xfId="1" applyNumberFormat="1" applyFont="1" applyBorder="1" applyAlignment="1">
      <alignment horizontal="center" vertical="top"/>
    </xf>
    <xf numFmtId="0" fontId="6" fillId="0" borderId="40" xfId="1" applyNumberFormat="1" applyFont="1" applyFill="1" applyBorder="1" applyAlignment="1">
      <alignment horizontal="left" wrapText="1"/>
    </xf>
    <xf numFmtId="0" fontId="6" fillId="0" borderId="39" xfId="1" applyNumberFormat="1" applyFont="1" applyFill="1" applyBorder="1" applyAlignment="1">
      <alignment horizontal="left" wrapText="1"/>
    </xf>
    <xf numFmtId="49" fontId="6" fillId="0" borderId="48" xfId="1" applyNumberFormat="1" applyFont="1" applyFill="1" applyBorder="1" applyAlignment="1">
      <alignment horizontal="center"/>
    </xf>
    <xf numFmtId="49" fontId="6" fillId="0" borderId="27" xfId="1" applyNumberFormat="1" applyFont="1" applyFill="1" applyBorder="1" applyAlignment="1">
      <alignment horizontal="center"/>
    </xf>
    <xf numFmtId="0" fontId="11" fillId="0" borderId="0" xfId="1" applyNumberFormat="1" applyFont="1" applyBorder="1" applyAlignment="1">
      <alignment horizontal="center" vertical="center"/>
    </xf>
    <xf numFmtId="0" fontId="14" fillId="0" borderId="35" xfId="1" applyNumberFormat="1" applyFont="1" applyBorder="1" applyAlignment="1">
      <alignment horizontal="center"/>
    </xf>
    <xf numFmtId="0" fontId="14" fillId="0" borderId="34" xfId="1" applyNumberFormat="1" applyFont="1" applyBorder="1" applyAlignment="1">
      <alignment horizontal="center"/>
    </xf>
    <xf numFmtId="0" fontId="14" fillId="0" borderId="32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 vertical="top"/>
    </xf>
    <xf numFmtId="0" fontId="6" fillId="0" borderId="4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3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top"/>
    </xf>
    <xf numFmtId="0" fontId="6" fillId="0" borderId="4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1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6" xfId="1" applyNumberFormat="1" applyFont="1" applyBorder="1" applyAlignment="1">
      <alignment horizontal="center" vertical="center" wrapText="1"/>
    </xf>
    <xf numFmtId="0" fontId="6" fillId="0" borderId="15" xfId="1" applyNumberFormat="1" applyFont="1" applyBorder="1" applyAlignment="1">
      <alignment horizontal="center" vertical="center" wrapText="1"/>
    </xf>
    <xf numFmtId="0" fontId="6" fillId="0" borderId="17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0" borderId="14" xfId="1" applyNumberFormat="1" applyFont="1" applyBorder="1" applyAlignment="1">
      <alignment horizontal="center" vertical="center" wrapText="1"/>
    </xf>
    <xf numFmtId="0" fontId="6" fillId="0" borderId="12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 wrapText="1"/>
    </xf>
    <xf numFmtId="49" fontId="6" fillId="0" borderId="38" xfId="1" applyNumberFormat="1" applyFont="1" applyFill="1" applyBorder="1" applyAlignment="1">
      <alignment horizontal="center"/>
    </xf>
    <xf numFmtId="49" fontId="6" fillId="0" borderId="37" xfId="1" applyNumberFormat="1" applyFont="1" applyFill="1" applyBorder="1" applyAlignment="1">
      <alignment horizontal="center"/>
    </xf>
    <xf numFmtId="49" fontId="6" fillId="0" borderId="36" xfId="1" applyNumberFormat="1" applyFont="1" applyFill="1" applyBorder="1" applyAlignment="1">
      <alignment horizontal="center"/>
    </xf>
    <xf numFmtId="4" fontId="6" fillId="0" borderId="42" xfId="1" applyNumberFormat="1" applyFont="1" applyFill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2" fontId="6" fillId="0" borderId="19" xfId="1" applyNumberFormat="1" applyFont="1" applyFill="1" applyBorder="1" applyAlignment="1">
      <alignment horizontal="center" vertical="center"/>
    </xf>
    <xf numFmtId="2" fontId="6" fillId="0" borderId="38" xfId="1" applyNumberFormat="1" applyFont="1" applyFill="1" applyBorder="1" applyAlignment="1">
      <alignment horizontal="center" vertical="center"/>
    </xf>
    <xf numFmtId="2" fontId="6" fillId="0" borderId="37" xfId="1" applyNumberFormat="1" applyFont="1" applyFill="1" applyBorder="1" applyAlignment="1">
      <alignment horizontal="center" vertical="center"/>
    </xf>
    <xf numFmtId="2" fontId="6" fillId="0" borderId="43" xfId="1" applyNumberFormat="1" applyFont="1" applyFill="1" applyBorder="1" applyAlignment="1">
      <alignment horizontal="center" vertical="center"/>
    </xf>
    <xf numFmtId="49" fontId="6" fillId="0" borderId="49" xfId="1" applyNumberFormat="1" applyFont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/>
    </xf>
    <xf numFmtId="49" fontId="6" fillId="0" borderId="43" xfId="1" applyNumberFormat="1" applyFont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0" fontId="6" fillId="0" borderId="2" xfId="1" applyNumberFormat="1" applyFont="1" applyFill="1" applyBorder="1" applyAlignment="1">
      <alignment horizontal="left"/>
    </xf>
    <xf numFmtId="49" fontId="6" fillId="0" borderId="21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6" fillId="0" borderId="9" xfId="1" applyNumberFormat="1" applyFont="1" applyFill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0" fontId="6" fillId="0" borderId="49" xfId="1" applyNumberFormat="1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65"/>
  <sheetViews>
    <sheetView view="pageBreakPreview" topLeftCell="A43" zoomScaleNormal="100" workbookViewId="0">
      <selection activeCell="BE11" sqref="BE11:DD11"/>
    </sheetView>
  </sheetViews>
  <sheetFormatPr defaultColWidth="0.85546875" defaultRowHeight="12.75" x14ac:dyDescent="0.2"/>
  <cols>
    <col min="1" max="100" width="0.85546875" style="5"/>
    <col min="101" max="101" width="0.85546875" style="5" customWidth="1"/>
    <col min="102" max="107" width="0.85546875" style="5"/>
    <col min="108" max="108" width="1.140625" style="5" customWidth="1"/>
    <col min="109" max="126" width="0.85546875" style="5"/>
    <col min="127" max="127" width="36.85546875" style="5" customWidth="1"/>
    <col min="128" max="16384" width="0.85546875" style="5"/>
  </cols>
  <sheetData>
    <row r="1" spans="1:127" s="3" customFormat="1" ht="11.25" customHeight="1" x14ac:dyDescent="0.2">
      <c r="BE1" s="187" t="s">
        <v>62</v>
      </c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</row>
    <row r="2" spans="1:127" s="3" customFormat="1" ht="11.25" customHeight="1" x14ac:dyDescent="0.2">
      <c r="BE2" s="187" t="s">
        <v>71</v>
      </c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</row>
    <row r="3" spans="1:127" s="3" customFormat="1" ht="11.25" customHeight="1" x14ac:dyDescent="0.2">
      <c r="BE3" s="187" t="s">
        <v>72</v>
      </c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</row>
    <row r="4" spans="1:127" s="3" customFormat="1" ht="11.25" customHeight="1" x14ac:dyDescent="0.2">
      <c r="BE4" s="187" t="s">
        <v>235</v>
      </c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</row>
    <row r="5" spans="1:127" s="3" customFormat="1" ht="11.25" customHeight="1" x14ac:dyDescent="0.2">
      <c r="BE5" s="187" t="s">
        <v>204</v>
      </c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</row>
    <row r="6" spans="1:127" s="3" customFormat="1" ht="11.25" customHeight="1" x14ac:dyDescent="0.2">
      <c r="BE6" s="187" t="s">
        <v>233</v>
      </c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</row>
    <row r="7" spans="1:127" s="3" customFormat="1" ht="11.25" customHeight="1" x14ac:dyDescent="0.2">
      <c r="BE7" s="187" t="s">
        <v>73</v>
      </c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</row>
    <row r="8" spans="1:127" x14ac:dyDescent="0.2">
      <c r="DW8" s="3"/>
    </row>
    <row r="9" spans="1:127" x14ac:dyDescent="0.2">
      <c r="BE9" s="204" t="s">
        <v>30</v>
      </c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W9" s="3"/>
    </row>
    <row r="10" spans="1:127" x14ac:dyDescent="0.2">
      <c r="BE10" s="205" t="s">
        <v>381</v>
      </c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W10" s="3"/>
    </row>
    <row r="11" spans="1:127" s="6" customFormat="1" ht="12.75" customHeight="1" x14ac:dyDescent="0.2">
      <c r="BE11" s="206" t="s">
        <v>63</v>
      </c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W11" s="3"/>
    </row>
    <row r="12" spans="1:127" x14ac:dyDescent="0.2"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Z12" s="205" t="s">
        <v>298</v>
      </c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W12" s="3"/>
    </row>
    <row r="13" spans="1:127" s="6" customFormat="1" ht="12.75" customHeight="1" x14ac:dyDescent="0.2">
      <c r="BE13" s="203" t="s">
        <v>33</v>
      </c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Z13" s="203" t="s">
        <v>54</v>
      </c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</row>
    <row r="14" spans="1:127" x14ac:dyDescent="0.2">
      <c r="BE14" s="7"/>
      <c r="BF14" s="7"/>
      <c r="BG14" s="7"/>
      <c r="BH14" s="7"/>
      <c r="BI14" s="7"/>
      <c r="BJ14" s="7"/>
      <c r="BK14" s="7"/>
      <c r="BL14" s="7"/>
      <c r="BM14" s="7"/>
      <c r="BN14" s="207" t="s">
        <v>64</v>
      </c>
      <c r="BO14" s="207"/>
      <c r="BP14" s="185" t="s">
        <v>255</v>
      </c>
      <c r="BQ14" s="185"/>
      <c r="BR14" s="185"/>
      <c r="BS14" s="185"/>
      <c r="BT14" s="208" t="s">
        <v>64</v>
      </c>
      <c r="BU14" s="208"/>
      <c r="BV14" s="185" t="s">
        <v>253</v>
      </c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209">
        <v>20</v>
      </c>
      <c r="CL14" s="209"/>
      <c r="CM14" s="209"/>
      <c r="CN14" s="202" t="s">
        <v>254</v>
      </c>
      <c r="CO14" s="202"/>
      <c r="CP14" s="202"/>
      <c r="CQ14" s="202"/>
      <c r="CR14" s="5" t="s">
        <v>65</v>
      </c>
    </row>
    <row r="15" spans="1:127" x14ac:dyDescent="0.2">
      <c r="CY15" s="8"/>
    </row>
    <row r="16" spans="1:127" s="9" customFormat="1" ht="15.75" x14ac:dyDescent="0.25">
      <c r="A16" s="210" t="s">
        <v>66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</row>
    <row r="17" spans="1:108" s="14" customFormat="1" ht="15.75" x14ac:dyDescent="0.25">
      <c r="A17" s="188" t="s">
        <v>299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</row>
    <row r="18" spans="1:108" ht="17.25" customHeight="1" x14ac:dyDescent="0.2">
      <c r="CO18" s="211" t="s">
        <v>57</v>
      </c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</row>
    <row r="19" spans="1:108" ht="13.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89"/>
      <c r="CE19" s="89"/>
      <c r="CF19" s="89"/>
      <c r="CG19" s="89"/>
      <c r="CH19" s="89"/>
      <c r="CI19" s="89"/>
      <c r="CJ19" s="89"/>
      <c r="CK19" s="89"/>
      <c r="CL19" s="89"/>
      <c r="CM19" s="90" t="s">
        <v>35</v>
      </c>
      <c r="CN19" s="89"/>
      <c r="CO19" s="189" t="s">
        <v>380</v>
      </c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1"/>
    </row>
    <row r="20" spans="1:108" ht="13.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91"/>
      <c r="AM20" s="92" t="s">
        <v>64</v>
      </c>
      <c r="AN20" s="194" t="s">
        <v>255</v>
      </c>
      <c r="AO20" s="194"/>
      <c r="AP20" s="194"/>
      <c r="AQ20" s="194"/>
      <c r="AR20" s="91" t="s">
        <v>64</v>
      </c>
      <c r="AS20" s="91"/>
      <c r="AT20" s="7"/>
      <c r="AU20" s="194" t="s">
        <v>253</v>
      </c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5">
        <v>20</v>
      </c>
      <c r="BK20" s="195"/>
      <c r="BL20" s="195"/>
      <c r="BM20" s="195"/>
      <c r="BN20" s="196" t="s">
        <v>254</v>
      </c>
      <c r="BO20" s="196"/>
      <c r="BP20" s="196"/>
      <c r="BQ20" s="91" t="s">
        <v>65</v>
      </c>
      <c r="BR20" s="91"/>
      <c r="BS20" s="91"/>
      <c r="BT20" s="7"/>
      <c r="BU20" s="7"/>
      <c r="BV20" s="7"/>
      <c r="BW20" s="7"/>
      <c r="BX20" s="7"/>
      <c r="BY20" s="93"/>
      <c r="BZ20" s="7"/>
      <c r="CA20" s="7"/>
      <c r="CB20" s="7"/>
      <c r="CC20" s="7"/>
      <c r="CD20" s="180" t="s">
        <v>36</v>
      </c>
      <c r="CE20" s="180"/>
      <c r="CF20" s="180"/>
      <c r="CG20" s="180"/>
      <c r="CH20" s="180"/>
      <c r="CI20" s="180"/>
      <c r="CJ20" s="180"/>
      <c r="CK20" s="180"/>
      <c r="CL20" s="180"/>
      <c r="CM20" s="180"/>
      <c r="CN20" s="181"/>
      <c r="CO20" s="189" t="s">
        <v>256</v>
      </c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1"/>
    </row>
    <row r="21" spans="1:108" ht="13.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93"/>
      <c r="BZ21" s="93"/>
      <c r="CA21" s="7"/>
      <c r="CB21" s="7"/>
      <c r="CC21" s="7"/>
      <c r="CD21" s="89"/>
      <c r="CE21" s="89"/>
      <c r="CF21" s="89"/>
      <c r="CG21" s="89"/>
      <c r="CH21" s="89"/>
      <c r="CI21" s="89"/>
      <c r="CJ21" s="89"/>
      <c r="CK21" s="89"/>
      <c r="CL21" s="89"/>
      <c r="CM21" s="90"/>
      <c r="CN21" s="89"/>
      <c r="CO21" s="189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1"/>
    </row>
    <row r="22" spans="1:108" ht="13.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93"/>
      <c r="BZ22" s="93"/>
      <c r="CA22" s="7"/>
      <c r="CB22" s="7"/>
      <c r="CC22" s="7"/>
      <c r="CD22" s="89"/>
      <c r="CE22" s="89"/>
      <c r="CF22" s="89"/>
      <c r="CG22" s="89"/>
      <c r="CH22" s="89"/>
      <c r="CI22" s="89"/>
      <c r="CJ22" s="89"/>
      <c r="CK22" s="89"/>
      <c r="CL22" s="89"/>
      <c r="CM22" s="90"/>
      <c r="CN22" s="89"/>
      <c r="CO22" s="189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1"/>
    </row>
    <row r="23" spans="1:108" ht="13.5" customHeight="1" x14ac:dyDescent="0.2">
      <c r="A23" s="88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92" t="s">
        <v>300</v>
      </c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7"/>
      <c r="CA23" s="7"/>
      <c r="CB23" s="180" t="s">
        <v>37</v>
      </c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1"/>
      <c r="CO23" s="189" t="s">
        <v>257</v>
      </c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1"/>
    </row>
    <row r="24" spans="1:108" ht="43.5" customHeight="1" x14ac:dyDescent="0.2">
      <c r="A24" s="8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93"/>
      <c r="CA24" s="7"/>
      <c r="CB24" s="180" t="s">
        <v>58</v>
      </c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1"/>
      <c r="CO24" s="189" t="s">
        <v>301</v>
      </c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1"/>
    </row>
    <row r="25" spans="1:108" ht="13.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93"/>
      <c r="BZ25" s="93"/>
      <c r="CA25" s="7"/>
      <c r="CB25" s="180" t="s">
        <v>59</v>
      </c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1"/>
      <c r="CO25" s="184" t="s">
        <v>302</v>
      </c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6"/>
    </row>
    <row r="26" spans="1:108" ht="13.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93"/>
      <c r="BZ26" s="93"/>
      <c r="CA26" s="7"/>
      <c r="CB26" s="180" t="s">
        <v>41</v>
      </c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1"/>
      <c r="CO26" s="184" t="s">
        <v>259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6"/>
    </row>
    <row r="27" spans="1:108" s="11" customFormat="1" ht="20.25" customHeight="1" x14ac:dyDescent="0.25">
      <c r="A27" s="94" t="s">
        <v>68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180" t="s">
        <v>43</v>
      </c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1"/>
      <c r="CO27" s="197" t="s">
        <v>69</v>
      </c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39.75" customHeight="1" x14ac:dyDescent="0.2">
      <c r="A28" s="176" t="s">
        <v>70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93" t="s">
        <v>265</v>
      </c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2"/>
      <c r="CA28" s="12"/>
      <c r="CB28" s="200" t="s">
        <v>42</v>
      </c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1"/>
      <c r="CO28" s="197" t="s">
        <v>260</v>
      </c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9"/>
    </row>
    <row r="29" spans="1:108" ht="6" customHeight="1" x14ac:dyDescent="0.2">
      <c r="A29" s="88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6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3"/>
      <c r="CP29" s="13"/>
      <c r="CQ29" s="13"/>
      <c r="CR29" s="13"/>
      <c r="CS29" s="13"/>
      <c r="CT29" s="13"/>
      <c r="CU29" s="13"/>
      <c r="CV29" s="13"/>
      <c r="CW29" s="7"/>
      <c r="CX29" s="7"/>
      <c r="CY29" s="7"/>
      <c r="CZ29" s="7"/>
      <c r="DA29" s="7"/>
      <c r="DB29" s="7"/>
      <c r="DC29" s="7"/>
      <c r="DD29" s="7"/>
    </row>
    <row r="30" spans="1:108" ht="30" customHeight="1" x14ac:dyDescent="0.2">
      <c r="A30" s="176" t="s">
        <v>199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83" t="s">
        <v>303</v>
      </c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</row>
    <row r="31" spans="1:108" ht="30" customHeight="1" x14ac:dyDescent="0.2">
      <c r="A31" s="176" t="s">
        <v>200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82" t="s">
        <v>303</v>
      </c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</row>
    <row r="32" spans="1:108" ht="6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</row>
    <row r="33" spans="1:108" ht="27.75" customHeight="1" x14ac:dyDescent="0.2">
      <c r="A33" s="176" t="s">
        <v>74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5"/>
      <c r="BX33" s="15"/>
      <c r="BY33" s="178" t="s">
        <v>306</v>
      </c>
      <c r="BZ33" s="178"/>
      <c r="CA33" s="178"/>
      <c r="CB33" s="178"/>
      <c r="CC33" s="178" t="s">
        <v>305</v>
      </c>
      <c r="CD33" s="178"/>
      <c r="CE33" s="178"/>
      <c r="CF33" s="178"/>
      <c r="CG33" s="178" t="s">
        <v>293</v>
      </c>
      <c r="CH33" s="178"/>
      <c r="CI33" s="178"/>
      <c r="CJ33" s="178"/>
      <c r="CK33" s="178" t="s">
        <v>304</v>
      </c>
      <c r="CL33" s="178"/>
      <c r="CM33" s="178"/>
      <c r="CN33" s="178"/>
      <c r="CO33" s="178" t="s">
        <v>307</v>
      </c>
      <c r="CP33" s="178"/>
      <c r="CQ33" s="178"/>
      <c r="CR33" s="178"/>
      <c r="CS33" s="178" t="s">
        <v>293</v>
      </c>
      <c r="CT33" s="178"/>
      <c r="CU33" s="178"/>
      <c r="CV33" s="178"/>
      <c r="CW33" s="178" t="s">
        <v>306</v>
      </c>
      <c r="CX33" s="178"/>
      <c r="CY33" s="178"/>
      <c r="CZ33" s="178"/>
      <c r="DA33" s="178" t="s">
        <v>308</v>
      </c>
      <c r="DB33" s="178"/>
      <c r="DC33" s="178"/>
      <c r="DD33" s="178"/>
    </row>
    <row r="34" spans="1:108" ht="1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s="10" customFormat="1" ht="15" customHeight="1" x14ac:dyDescent="0.2">
      <c r="A35" s="179" t="s">
        <v>203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</row>
    <row r="36" spans="1:108" s="10" customFormat="1" ht="15" customHeight="1" x14ac:dyDescent="0.2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</row>
    <row r="37" spans="1:108" ht="15" customHeight="1" x14ac:dyDescent="0.2">
      <c r="A37" s="177" t="s">
        <v>201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</row>
    <row r="38" spans="1:108" ht="60.75" customHeight="1" x14ac:dyDescent="0.2">
      <c r="A38" s="176" t="s">
        <v>309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</row>
    <row r="39" spans="1:108" ht="15" customHeight="1" x14ac:dyDescent="0.2">
      <c r="A39" s="177" t="s">
        <v>202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</row>
    <row r="40" spans="1:108" s="105" customFormat="1" ht="69.75" customHeight="1" x14ac:dyDescent="0.2">
      <c r="A40" s="176" t="s">
        <v>310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</row>
    <row r="41" spans="1:108" s="105" customFormat="1" ht="47.25" customHeight="1" x14ac:dyDescent="0.2">
      <c r="A41" s="176" t="s">
        <v>311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</row>
    <row r="42" spans="1:108" s="105" customFormat="1" ht="70.5" customHeight="1" x14ac:dyDescent="0.2">
      <c r="A42" s="176" t="s">
        <v>312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</row>
    <row r="43" spans="1:108" ht="15" customHeight="1" x14ac:dyDescent="0.2">
      <c r="A43" s="177" t="s">
        <v>75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</row>
    <row r="44" spans="1:108" s="105" customFormat="1" ht="45.75" customHeight="1" x14ac:dyDescent="0.2">
      <c r="A44" s="176" t="s">
        <v>313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</row>
    <row r="45" spans="1:108" s="105" customFormat="1" ht="15" customHeight="1" x14ac:dyDescent="0.2">
      <c r="A45" s="176" t="s">
        <v>314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</row>
    <row r="46" spans="1:108" s="105" customFormat="1" ht="15" customHeight="1" x14ac:dyDescent="0.2">
      <c r="A46" s="176" t="s">
        <v>315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</row>
    <row r="47" spans="1:108" s="105" customFormat="1" ht="15" customHeight="1" x14ac:dyDescent="0.2">
      <c r="A47" s="176" t="s">
        <v>332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</row>
    <row r="48" spans="1:108" s="105" customFormat="1" ht="15" customHeight="1" x14ac:dyDescent="0.2">
      <c r="A48" s="176" t="s">
        <v>316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</row>
    <row r="49" spans="1:108" ht="15" customHeight="1" x14ac:dyDescent="0.2">
      <c r="A49" s="176" t="s">
        <v>317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</row>
    <row r="50" spans="1:108" s="105" customFormat="1" ht="15" customHeight="1" x14ac:dyDescent="0.2">
      <c r="A50" s="176" t="s">
        <v>318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</row>
    <row r="51" spans="1:108" s="105" customFormat="1" ht="15" customHeight="1" x14ac:dyDescent="0.2">
      <c r="A51" s="176" t="s">
        <v>319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</row>
    <row r="52" spans="1:108" s="105" customFormat="1" ht="15" customHeight="1" x14ac:dyDescent="0.2">
      <c r="A52" s="176" t="s">
        <v>320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</row>
    <row r="53" spans="1:108" s="105" customFormat="1" ht="15" customHeight="1" x14ac:dyDescent="0.2">
      <c r="A53" s="176" t="s">
        <v>321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</row>
    <row r="54" spans="1:108" s="105" customFormat="1" ht="15" customHeight="1" x14ac:dyDescent="0.2">
      <c r="A54" s="176" t="s">
        <v>322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</row>
    <row r="55" spans="1:108" s="105" customFormat="1" ht="15" customHeight="1" x14ac:dyDescent="0.2">
      <c r="A55" s="176" t="s">
        <v>323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</row>
    <row r="56" spans="1:108" s="105" customFormat="1" ht="15" customHeight="1" x14ac:dyDescent="0.2">
      <c r="A56" s="176" t="s">
        <v>324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</row>
    <row r="57" spans="1:108" s="105" customFormat="1" ht="15" customHeight="1" x14ac:dyDescent="0.2">
      <c r="A57" s="176" t="s">
        <v>333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</row>
    <row r="58" spans="1:108" s="105" customFormat="1" ht="15" customHeight="1" x14ac:dyDescent="0.2">
      <c r="A58" s="176" t="s">
        <v>325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</row>
    <row r="59" spans="1:108" s="105" customFormat="1" ht="15" customHeight="1" x14ac:dyDescent="0.2">
      <c r="A59" s="176" t="s">
        <v>326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</row>
    <row r="60" spans="1:108" s="105" customFormat="1" ht="15" customHeight="1" x14ac:dyDescent="0.2">
      <c r="A60" s="176" t="s">
        <v>327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</row>
    <row r="61" spans="1:108" s="105" customFormat="1" ht="15" customHeight="1" x14ac:dyDescent="0.2">
      <c r="A61" s="176" t="s">
        <v>328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</row>
    <row r="62" spans="1:108" s="105" customFormat="1" ht="15" customHeight="1" x14ac:dyDescent="0.2">
      <c r="A62" s="176" t="s">
        <v>329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</row>
    <row r="63" spans="1:108" s="105" customFormat="1" x14ac:dyDescent="0.2">
      <c r="A63" s="176" t="s">
        <v>330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</row>
    <row r="64" spans="1:108" s="105" customFormat="1" x14ac:dyDescent="0.2">
      <c r="A64" s="176" t="s">
        <v>331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</row>
    <row r="65" spans="1:108" x14ac:dyDescent="0.2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</row>
  </sheetData>
  <mergeCells count="90">
    <mergeCell ref="CN14:CQ14"/>
    <mergeCell ref="CD20:CN20"/>
    <mergeCell ref="BE13:BX13"/>
    <mergeCell ref="BZ13:DD13"/>
    <mergeCell ref="BE9:DD9"/>
    <mergeCell ref="BE10:DD10"/>
    <mergeCell ref="BE11:DD11"/>
    <mergeCell ref="BE12:BX12"/>
    <mergeCell ref="BZ12:DD12"/>
    <mergeCell ref="BN14:BO14"/>
    <mergeCell ref="BP14:BS14"/>
    <mergeCell ref="BT14:BU14"/>
    <mergeCell ref="BV14:CJ14"/>
    <mergeCell ref="CK14:CM14"/>
    <mergeCell ref="A16:DD16"/>
    <mergeCell ref="CO18:DD18"/>
    <mergeCell ref="A65:DD65"/>
    <mergeCell ref="BY33:CB33"/>
    <mergeCell ref="CC33:CF33"/>
    <mergeCell ref="CG33:CJ33"/>
    <mergeCell ref="CO26:DD26"/>
    <mergeCell ref="CO27:DD27"/>
    <mergeCell ref="A28:AN28"/>
    <mergeCell ref="AO28:BY28"/>
    <mergeCell ref="CO28:DD28"/>
    <mergeCell ref="CB28:CN28"/>
    <mergeCell ref="DA33:DD33"/>
    <mergeCell ref="CW33:CZ33"/>
    <mergeCell ref="A33:BV33"/>
    <mergeCell ref="A37:AX37"/>
    <mergeCell ref="CB26:CN26"/>
    <mergeCell ref="A39:AX39"/>
    <mergeCell ref="A17:DD17"/>
    <mergeCell ref="CO21:DD21"/>
    <mergeCell ref="CO22:DD22"/>
    <mergeCell ref="AF23:BY24"/>
    <mergeCell ref="CO23:DD23"/>
    <mergeCell ref="CO24:DD24"/>
    <mergeCell ref="CO19:DD19"/>
    <mergeCell ref="AN20:AQ20"/>
    <mergeCell ref="AU20:BI20"/>
    <mergeCell ref="BJ20:BM20"/>
    <mergeCell ref="BN20:BP20"/>
    <mergeCell ref="CO20:DD20"/>
    <mergeCell ref="BE1:DD1"/>
    <mergeCell ref="BE2:DD2"/>
    <mergeCell ref="BE3:DD3"/>
    <mergeCell ref="BE4:DD4"/>
    <mergeCell ref="BE7:DD7"/>
    <mergeCell ref="BE5:DD5"/>
    <mergeCell ref="BE6:DD6"/>
    <mergeCell ref="CB25:CN25"/>
    <mergeCell ref="CB24:CN24"/>
    <mergeCell ref="CB23:CN23"/>
    <mergeCell ref="AO31:DD31"/>
    <mergeCell ref="A31:AN31"/>
    <mergeCell ref="A30:AN30"/>
    <mergeCell ref="AO30:DD30"/>
    <mergeCell ref="CO25:DD25"/>
    <mergeCell ref="CB27:CN27"/>
    <mergeCell ref="A43:BV43"/>
    <mergeCell ref="CK33:CN33"/>
    <mergeCell ref="CO33:CR33"/>
    <mergeCell ref="CS33:CV33"/>
    <mergeCell ref="A35:DD35"/>
    <mergeCell ref="A38:DD38"/>
    <mergeCell ref="A40:DD40"/>
    <mergeCell ref="A41:DD41"/>
    <mergeCell ref="A42:DD42"/>
    <mergeCell ref="A49:DD49"/>
    <mergeCell ref="A50:DD50"/>
    <mergeCell ref="A52:DD52"/>
    <mergeCell ref="A51:DD51"/>
    <mergeCell ref="A44:DD44"/>
    <mergeCell ref="A45:DD45"/>
    <mergeCell ref="A46:DD46"/>
    <mergeCell ref="A47:DD47"/>
    <mergeCell ref="A48:DD48"/>
    <mergeCell ref="A54:DD54"/>
    <mergeCell ref="A53:DD53"/>
    <mergeCell ref="A55:DD55"/>
    <mergeCell ref="A58:DD58"/>
    <mergeCell ref="A57:DD57"/>
    <mergeCell ref="A56:DD56"/>
    <mergeCell ref="A64:DD64"/>
    <mergeCell ref="A60:DD60"/>
    <mergeCell ref="A59:DD59"/>
    <mergeCell ref="A61:DD61"/>
    <mergeCell ref="A62:DD62"/>
    <mergeCell ref="A63:DD63"/>
  </mergeCells>
  <pageMargins left="0.70866141732283472" right="0.27559055118110237" top="0.41" bottom="0.39370078740157483" header="0.1968503937007874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3"/>
  <sheetViews>
    <sheetView view="pageBreakPreview" zoomScaleNormal="100" workbookViewId="0">
      <selection activeCell="BU66" sqref="BU66:DD66"/>
    </sheetView>
  </sheetViews>
  <sheetFormatPr defaultColWidth="0.85546875" defaultRowHeight="12.75" x14ac:dyDescent="0.2"/>
  <cols>
    <col min="1" max="16384" width="0.85546875" style="5"/>
  </cols>
  <sheetData>
    <row r="1" spans="1:108" ht="16.5" customHeight="1" x14ac:dyDescent="0.2">
      <c r="A1" s="179" t="s">
        <v>205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</row>
    <row r="2" spans="1:108" x14ac:dyDescent="0.2">
      <c r="A2" s="234" t="s">
        <v>206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</row>
    <row r="3" spans="1:108" x14ac:dyDescent="0.2">
      <c r="A3" s="234" t="s">
        <v>334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</row>
    <row r="4" spans="1:108" x14ac:dyDescent="0.2">
      <c r="A4" s="243" t="s">
        <v>87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</row>
    <row r="5" spans="1:108" ht="3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pans="1:108" ht="15" customHeight="1" x14ac:dyDescent="0.2">
      <c r="A6" s="237" t="s">
        <v>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9"/>
      <c r="BU6" s="237" t="s">
        <v>86</v>
      </c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9"/>
    </row>
    <row r="7" spans="1:108" s="10" customFormat="1" ht="15" customHeight="1" x14ac:dyDescent="0.2">
      <c r="A7" s="62"/>
      <c r="B7" s="228" t="s">
        <v>81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9"/>
      <c r="BU7" s="240">
        <v>93944194.879999995</v>
      </c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2"/>
    </row>
    <row r="8" spans="1:108" s="17" customFormat="1" ht="15" customHeight="1" x14ac:dyDescent="0.2">
      <c r="A8" s="63"/>
      <c r="B8" s="235" t="s">
        <v>8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6"/>
      <c r="BU8" s="244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6"/>
    </row>
    <row r="9" spans="1:108" ht="24.75" customHeight="1" x14ac:dyDescent="0.2">
      <c r="A9" s="64"/>
      <c r="B9" s="219" t="s">
        <v>80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20"/>
      <c r="BU9" s="221">
        <v>79187807.510000005</v>
      </c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3"/>
    </row>
    <row r="10" spans="1:108" ht="15" customHeight="1" x14ac:dyDescent="0.2">
      <c r="A10" s="65"/>
      <c r="B10" s="224" t="s">
        <v>4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5"/>
      <c r="BU10" s="221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3"/>
    </row>
    <row r="11" spans="1:108" ht="36" customHeight="1" x14ac:dyDescent="0.2">
      <c r="A11" s="64"/>
      <c r="B11" s="219" t="s">
        <v>82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20"/>
      <c r="BU11" s="212">
        <f>BU9</f>
        <v>79187807.510000005</v>
      </c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4"/>
    </row>
    <row r="12" spans="1:108" ht="38.25" customHeight="1" x14ac:dyDescent="0.2">
      <c r="A12" s="64"/>
      <c r="B12" s="219" t="s">
        <v>83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20"/>
      <c r="BU12" s="212">
        <f>BU9</f>
        <v>79187807.510000005</v>
      </c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4"/>
    </row>
    <row r="13" spans="1:108" ht="38.25" customHeight="1" x14ac:dyDescent="0.2">
      <c r="A13" s="64"/>
      <c r="B13" s="219" t="s">
        <v>84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20"/>
      <c r="BU13" s="212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4"/>
    </row>
    <row r="14" spans="1:108" ht="24.75" customHeight="1" x14ac:dyDescent="0.2">
      <c r="A14" s="64"/>
      <c r="B14" s="219" t="s">
        <v>60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20"/>
      <c r="BU14" s="212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4"/>
    </row>
    <row r="15" spans="1:108" ht="15" customHeight="1" x14ac:dyDescent="0.2">
      <c r="A15" s="64"/>
      <c r="B15" s="219" t="s">
        <v>61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20"/>
      <c r="BU15" s="212">
        <v>54587926.219999999</v>
      </c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4"/>
    </row>
    <row r="16" spans="1:108" ht="24.75" customHeight="1" x14ac:dyDescent="0.2">
      <c r="A16" s="64"/>
      <c r="B16" s="219" t="s">
        <v>79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20"/>
      <c r="BU16" s="212">
        <v>25721845.030000001</v>
      </c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4"/>
    </row>
    <row r="17" spans="1:108" ht="11.25" customHeight="1" x14ac:dyDescent="0.2">
      <c r="A17" s="66"/>
      <c r="B17" s="224" t="s">
        <v>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5"/>
      <c r="BU17" s="212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4"/>
    </row>
    <row r="18" spans="1:108" ht="15" customHeight="1" x14ac:dyDescent="0.2">
      <c r="A18" s="64"/>
      <c r="B18" s="219" t="s">
        <v>78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20"/>
      <c r="BU18" s="212">
        <v>10965457.66</v>
      </c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4"/>
    </row>
    <row r="19" spans="1:108" ht="39" customHeight="1" x14ac:dyDescent="0.2">
      <c r="A19" s="64"/>
      <c r="B19" s="219" t="s">
        <v>196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20"/>
      <c r="BU19" s="212">
        <v>14756387.369999999</v>
      </c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4"/>
    </row>
    <row r="20" spans="1:108" ht="39" customHeight="1" x14ac:dyDescent="0.2">
      <c r="A20" s="64"/>
      <c r="B20" s="219" t="s">
        <v>85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20"/>
      <c r="BU20" s="212">
        <v>3681471.26</v>
      </c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4"/>
    </row>
    <row r="21" spans="1:108" ht="26.25" customHeight="1" x14ac:dyDescent="0.2">
      <c r="A21" s="64"/>
      <c r="B21" s="219" t="s">
        <v>197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20"/>
      <c r="BU21" s="212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4"/>
    </row>
    <row r="22" spans="1:108" s="105" customFormat="1" ht="26.25" customHeight="1" x14ac:dyDescent="0.2">
      <c r="A22" s="64"/>
      <c r="B22" s="219" t="s">
        <v>198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20"/>
      <c r="BU22" s="212">
        <v>1662187.21</v>
      </c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4"/>
    </row>
    <row r="23" spans="1:108" ht="15" customHeight="1" x14ac:dyDescent="0.2">
      <c r="A23" s="64"/>
      <c r="B23" s="219" t="s">
        <v>335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20"/>
      <c r="BU23" s="212">
        <v>8988093</v>
      </c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4"/>
    </row>
    <row r="24" spans="1:108" s="10" customFormat="1" ht="15" customHeight="1" x14ac:dyDescent="0.2">
      <c r="A24" s="62"/>
      <c r="B24" s="228" t="s">
        <v>77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9"/>
      <c r="BU24" s="231">
        <v>-65150146.399999999</v>
      </c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3"/>
    </row>
    <row r="25" spans="1:108" ht="12.75" customHeight="1" x14ac:dyDescent="0.2">
      <c r="A25" s="65"/>
      <c r="B25" s="224" t="s">
        <v>8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5"/>
      <c r="BU25" s="212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4"/>
    </row>
    <row r="26" spans="1:108" ht="15" customHeight="1" x14ac:dyDescent="0.2">
      <c r="A26" s="64"/>
      <c r="B26" s="219" t="s">
        <v>88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20"/>
      <c r="BU26" s="212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4"/>
    </row>
    <row r="27" spans="1:108" ht="14.25" customHeight="1" x14ac:dyDescent="0.2">
      <c r="A27" s="65"/>
      <c r="B27" s="224" t="s">
        <v>4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5"/>
      <c r="BU27" s="212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4"/>
    </row>
    <row r="28" spans="1:108" ht="15.75" customHeight="1" x14ac:dyDescent="0.2">
      <c r="A28" s="67"/>
      <c r="B28" s="226" t="s">
        <v>89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7"/>
      <c r="BU28" s="221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3"/>
    </row>
    <row r="29" spans="1:108" ht="29.25" customHeight="1" x14ac:dyDescent="0.2">
      <c r="A29" s="67"/>
      <c r="B29" s="226" t="s">
        <v>90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7"/>
      <c r="BU29" s="221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3"/>
    </row>
    <row r="30" spans="1:108" ht="15.75" customHeight="1" x14ac:dyDescent="0.2">
      <c r="A30" s="67"/>
      <c r="B30" s="219" t="s">
        <v>91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20"/>
      <c r="BU30" s="221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3"/>
    </row>
    <row r="31" spans="1:108" ht="26.25" customHeight="1" x14ac:dyDescent="0.2">
      <c r="A31" s="67"/>
      <c r="B31" s="226" t="s">
        <v>96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7"/>
      <c r="BU31" s="221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3"/>
    </row>
    <row r="32" spans="1:108" ht="15" customHeight="1" x14ac:dyDescent="0.2">
      <c r="A32" s="67"/>
      <c r="B32" s="226" t="s">
        <v>92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7"/>
      <c r="BU32" s="221">
        <v>88059.73</v>
      </c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3"/>
    </row>
    <row r="33" spans="1:108" ht="15" customHeight="1" x14ac:dyDescent="0.2">
      <c r="A33" s="65"/>
      <c r="B33" s="224" t="s">
        <v>4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5"/>
      <c r="BU33" s="212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4"/>
    </row>
    <row r="34" spans="1:108" ht="29.25" customHeight="1" x14ac:dyDescent="0.2">
      <c r="A34" s="64"/>
      <c r="B34" s="219" t="s">
        <v>93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20"/>
      <c r="BU34" s="221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3"/>
    </row>
    <row r="35" spans="1:108" ht="29.25" customHeight="1" x14ac:dyDescent="0.2">
      <c r="A35" s="64"/>
      <c r="B35" s="219" t="s">
        <v>94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20"/>
      <c r="BU35" s="221">
        <v>88059.73</v>
      </c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3"/>
    </row>
    <row r="36" spans="1:108" ht="29.25" customHeight="1" x14ac:dyDescent="0.2">
      <c r="A36" s="64"/>
      <c r="B36" s="219" t="s">
        <v>95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20"/>
      <c r="BU36" s="212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s="10" customFormat="1" ht="15" customHeight="1" x14ac:dyDescent="0.2">
      <c r="A37" s="62"/>
      <c r="B37" s="228" t="s">
        <v>76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9"/>
      <c r="BU37" s="231">
        <v>1201683.53</v>
      </c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3"/>
    </row>
    <row r="38" spans="1:108" ht="15" customHeight="1" x14ac:dyDescent="0.2">
      <c r="A38" s="68"/>
      <c r="B38" s="193" t="s">
        <v>8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230"/>
      <c r="BU38" s="212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4"/>
    </row>
    <row r="39" spans="1:108" ht="15" customHeight="1" x14ac:dyDescent="0.2">
      <c r="A39" s="64"/>
      <c r="B39" s="219" t="s">
        <v>97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20"/>
      <c r="BU39" s="212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4"/>
    </row>
    <row r="40" spans="1:108" ht="15" customHeight="1" x14ac:dyDescent="0.2">
      <c r="A40" s="64"/>
      <c r="B40" s="219" t="s">
        <v>98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20"/>
      <c r="BU40" s="212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4"/>
    </row>
    <row r="41" spans="1:108" ht="15" customHeight="1" x14ac:dyDescent="0.2">
      <c r="A41" s="65"/>
      <c r="B41" s="224" t="s">
        <v>4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5"/>
      <c r="BU41" s="212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4"/>
    </row>
    <row r="42" spans="1:108" ht="29.25" customHeight="1" x14ac:dyDescent="0.2">
      <c r="A42" s="64"/>
      <c r="B42" s="219" t="s">
        <v>99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20"/>
      <c r="BU42" s="221">
        <v>1201683.53</v>
      </c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3"/>
    </row>
    <row r="43" spans="1:108" ht="15" customHeight="1" x14ac:dyDescent="0.2">
      <c r="A43" s="69"/>
      <c r="B43" s="217" t="s">
        <v>4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8"/>
      <c r="BU43" s="221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3"/>
    </row>
    <row r="44" spans="1:108" ht="15" customHeight="1" x14ac:dyDescent="0.2">
      <c r="A44" s="64"/>
      <c r="B44" s="215" t="s">
        <v>101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6"/>
      <c r="BU44" s="212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4"/>
    </row>
    <row r="45" spans="1:108" ht="15" customHeight="1" x14ac:dyDescent="0.2">
      <c r="A45" s="64"/>
      <c r="B45" s="215" t="s">
        <v>102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6"/>
      <c r="BU45" s="212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4"/>
    </row>
    <row r="46" spans="1:108" ht="15" customHeight="1" x14ac:dyDescent="0.2">
      <c r="A46" s="64"/>
      <c r="B46" s="215" t="s">
        <v>100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6"/>
      <c r="BU46" s="212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4"/>
    </row>
    <row r="47" spans="1:108" ht="15" customHeight="1" x14ac:dyDescent="0.2">
      <c r="A47" s="64"/>
      <c r="B47" s="215" t="s">
        <v>103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6"/>
      <c r="BU47" s="212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4"/>
    </row>
    <row r="48" spans="1:108" ht="15" customHeight="1" x14ac:dyDescent="0.2">
      <c r="A48" s="64"/>
      <c r="B48" s="215" t="s">
        <v>104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6"/>
      <c r="BU48" s="212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4"/>
    </row>
    <row r="49" spans="1:108" ht="15" customHeight="1" x14ac:dyDescent="0.2">
      <c r="A49" s="64"/>
      <c r="B49" s="215" t="s">
        <v>105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6"/>
      <c r="BU49" s="212">
        <v>1201683.53</v>
      </c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4"/>
    </row>
    <row r="50" spans="1:108" ht="40.5" customHeight="1" x14ac:dyDescent="0.2">
      <c r="A50" s="64"/>
      <c r="B50" s="219" t="s">
        <v>106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20"/>
      <c r="BU50" s="212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4"/>
    </row>
    <row r="51" spans="1:108" ht="15" customHeight="1" x14ac:dyDescent="0.2">
      <c r="A51" s="69"/>
      <c r="B51" s="217" t="s">
        <v>4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8"/>
      <c r="BU51" s="221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3"/>
    </row>
    <row r="52" spans="1:108" ht="15" customHeight="1" x14ac:dyDescent="0.2">
      <c r="A52" s="64"/>
      <c r="B52" s="215" t="s">
        <v>101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6"/>
      <c r="BU52" s="212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" customHeight="1" x14ac:dyDescent="0.2">
      <c r="A53" s="64"/>
      <c r="B53" s="215" t="s">
        <v>102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6"/>
      <c r="BU53" s="212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4"/>
    </row>
    <row r="54" spans="1:108" ht="15" customHeight="1" x14ac:dyDescent="0.2">
      <c r="A54" s="64"/>
      <c r="B54" s="215" t="s">
        <v>100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6"/>
      <c r="BU54" s="212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4"/>
    </row>
    <row r="55" spans="1:108" ht="15" customHeight="1" x14ac:dyDescent="0.2">
      <c r="A55" s="64"/>
      <c r="B55" s="215" t="s">
        <v>103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6"/>
      <c r="BU55" s="212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3"/>
      <c r="DD55" s="214"/>
    </row>
    <row r="56" spans="1:108" ht="15" customHeight="1" x14ac:dyDescent="0.2">
      <c r="A56" s="64"/>
      <c r="B56" s="215" t="s">
        <v>104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6"/>
      <c r="BU56" s="212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4"/>
    </row>
    <row r="57" spans="1:108" ht="15" customHeight="1" x14ac:dyDescent="0.2">
      <c r="A57" s="64"/>
      <c r="B57" s="215" t="s">
        <v>105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6"/>
      <c r="BU57" s="212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4"/>
    </row>
    <row r="58" spans="1:108" ht="25.5" customHeight="1" x14ac:dyDescent="0.2">
      <c r="A58" s="64"/>
      <c r="B58" s="219" t="s">
        <v>107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20"/>
      <c r="BU58" s="212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4"/>
    </row>
    <row r="59" spans="1:108" ht="15" customHeight="1" x14ac:dyDescent="0.2">
      <c r="A59" s="69"/>
      <c r="B59" s="217" t="s">
        <v>4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8"/>
      <c r="BU59" s="221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3"/>
    </row>
    <row r="60" spans="1:108" ht="15" customHeight="1" x14ac:dyDescent="0.2">
      <c r="A60" s="64"/>
      <c r="B60" s="215" t="s">
        <v>101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6"/>
      <c r="BU60" s="212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3"/>
      <c r="DD60" s="214"/>
    </row>
    <row r="61" spans="1:108" ht="15" customHeight="1" x14ac:dyDescent="0.2">
      <c r="A61" s="64"/>
      <c r="B61" s="215" t="s">
        <v>102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6"/>
      <c r="BU61" s="212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4"/>
    </row>
    <row r="62" spans="1:108" ht="15" customHeight="1" x14ac:dyDescent="0.2">
      <c r="A62" s="64"/>
      <c r="B62" s="215" t="s">
        <v>100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6"/>
      <c r="BU62" s="212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3"/>
      <c r="CS62" s="213"/>
      <c r="CT62" s="213"/>
      <c r="CU62" s="213"/>
      <c r="CV62" s="213"/>
      <c r="CW62" s="213"/>
      <c r="CX62" s="213"/>
      <c r="CY62" s="213"/>
      <c r="CZ62" s="213"/>
      <c r="DA62" s="213"/>
      <c r="DB62" s="213"/>
      <c r="DC62" s="213"/>
      <c r="DD62" s="214"/>
    </row>
    <row r="63" spans="1:108" ht="15" customHeight="1" x14ac:dyDescent="0.2">
      <c r="A63" s="64"/>
      <c r="B63" s="215" t="s">
        <v>103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6"/>
      <c r="BU63" s="212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3"/>
      <c r="CW63" s="213"/>
      <c r="CX63" s="213"/>
      <c r="CY63" s="213"/>
      <c r="CZ63" s="213"/>
      <c r="DA63" s="213"/>
      <c r="DB63" s="213"/>
      <c r="DC63" s="213"/>
      <c r="DD63" s="214"/>
    </row>
    <row r="64" spans="1:108" ht="15" customHeight="1" x14ac:dyDescent="0.2">
      <c r="A64" s="64"/>
      <c r="B64" s="215" t="s">
        <v>104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6"/>
      <c r="BU64" s="212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DA64" s="213"/>
      <c r="DB64" s="213"/>
      <c r="DC64" s="213"/>
      <c r="DD64" s="214"/>
    </row>
    <row r="65" spans="1:108" ht="15" customHeight="1" x14ac:dyDescent="0.2">
      <c r="A65" s="64"/>
      <c r="B65" s="215" t="s">
        <v>105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6"/>
      <c r="BU65" s="212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213"/>
      <c r="CX65" s="213"/>
      <c r="CY65" s="213"/>
      <c r="CZ65" s="213"/>
      <c r="DA65" s="213"/>
      <c r="DB65" s="213"/>
      <c r="DC65" s="213"/>
      <c r="DD65" s="214"/>
    </row>
    <row r="66" spans="1:108" ht="15" customHeight="1" x14ac:dyDescent="0.2">
      <c r="A66" s="64"/>
      <c r="B66" s="219" t="s">
        <v>108</v>
      </c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20"/>
      <c r="BU66" s="212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3"/>
      <c r="DA66" s="213"/>
      <c r="DB66" s="213"/>
      <c r="DC66" s="213"/>
      <c r="DD66" s="214"/>
    </row>
    <row r="67" spans="1:108" ht="15" customHeight="1" x14ac:dyDescent="0.2">
      <c r="A67" s="64"/>
      <c r="B67" s="217" t="s">
        <v>4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8"/>
      <c r="BU67" s="212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4"/>
    </row>
    <row r="68" spans="1:108" ht="15" customHeight="1" x14ac:dyDescent="0.2">
      <c r="A68" s="69"/>
      <c r="B68" s="215" t="s">
        <v>101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6"/>
      <c r="BU68" s="212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3"/>
      <c r="DA68" s="213"/>
      <c r="DB68" s="213"/>
      <c r="DC68" s="213"/>
      <c r="DD68" s="214"/>
    </row>
    <row r="69" spans="1:108" ht="15" customHeight="1" x14ac:dyDescent="0.2">
      <c r="A69" s="64"/>
      <c r="B69" s="215" t="s">
        <v>102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6"/>
      <c r="BU69" s="212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4"/>
    </row>
    <row r="70" spans="1:108" ht="15" customHeight="1" x14ac:dyDescent="0.2">
      <c r="A70" s="64"/>
      <c r="B70" s="215" t="s">
        <v>100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6"/>
      <c r="BU70" s="212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4"/>
    </row>
    <row r="71" spans="1:108" ht="14.25" customHeight="1" x14ac:dyDescent="0.2">
      <c r="A71" s="64"/>
      <c r="B71" s="215" t="s">
        <v>103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6"/>
      <c r="BU71" s="212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4"/>
    </row>
    <row r="72" spans="1:108" ht="15" customHeight="1" x14ac:dyDescent="0.2">
      <c r="A72" s="70"/>
      <c r="B72" s="215" t="s">
        <v>104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6"/>
      <c r="BU72" s="212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3"/>
      <c r="CW72" s="213"/>
      <c r="CX72" s="213"/>
      <c r="CY72" s="213"/>
      <c r="CZ72" s="213"/>
      <c r="DA72" s="213"/>
      <c r="DB72" s="213"/>
      <c r="DC72" s="213"/>
      <c r="DD72" s="214"/>
    </row>
    <row r="73" spans="1:108" ht="15" customHeight="1" x14ac:dyDescent="0.2">
      <c r="A73" s="64"/>
      <c r="B73" s="215" t="s">
        <v>105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6"/>
      <c r="BU73" s="212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  <c r="DD73" s="214"/>
    </row>
  </sheetData>
  <mergeCells count="140">
    <mergeCell ref="B70:BT70"/>
    <mergeCell ref="BU70:DD70"/>
    <mergeCell ref="B69:BT69"/>
    <mergeCell ref="B73:BT73"/>
    <mergeCell ref="BU73:DD73"/>
    <mergeCell ref="B71:BT71"/>
    <mergeCell ref="BU71:DD71"/>
    <mergeCell ref="BU72:DD72"/>
    <mergeCell ref="B72:BT72"/>
    <mergeCell ref="BU69:DD69"/>
    <mergeCell ref="BU34:DD34"/>
    <mergeCell ref="B35:BT35"/>
    <mergeCell ref="BU35:DD35"/>
    <mergeCell ref="BU8:DD8"/>
    <mergeCell ref="BU9:DD9"/>
    <mergeCell ref="BU10:DD10"/>
    <mergeCell ref="BU12:DD12"/>
    <mergeCell ref="BU23:DD23"/>
    <mergeCell ref="BU25:DD25"/>
    <mergeCell ref="BU16:DD16"/>
    <mergeCell ref="BU17:DD17"/>
    <mergeCell ref="BU24:DD24"/>
    <mergeCell ref="BU14:DD14"/>
    <mergeCell ref="B19:BT19"/>
    <mergeCell ref="B23:BT23"/>
    <mergeCell ref="B25:BT25"/>
    <mergeCell ref="BU31:DD31"/>
    <mergeCell ref="B13:BT13"/>
    <mergeCell ref="BU13:DD13"/>
    <mergeCell ref="B16:BT16"/>
    <mergeCell ref="BU19:DD19"/>
    <mergeCell ref="B20:BT20"/>
    <mergeCell ref="BU20:DD20"/>
    <mergeCell ref="B21:BT21"/>
    <mergeCell ref="B31:BT31"/>
    <mergeCell ref="BU21:DD21"/>
    <mergeCell ref="A3:DD3"/>
    <mergeCell ref="A4:DD4"/>
    <mergeCell ref="B26:BT26"/>
    <mergeCell ref="BU26:DD26"/>
    <mergeCell ref="B28:BT28"/>
    <mergeCell ref="B12:BT12"/>
    <mergeCell ref="B24:BT24"/>
    <mergeCell ref="B15:BT15"/>
    <mergeCell ref="BU15:DD15"/>
    <mergeCell ref="B18:BT18"/>
    <mergeCell ref="BU18:DD18"/>
    <mergeCell ref="B17:BT17"/>
    <mergeCell ref="B14:BT14"/>
    <mergeCell ref="B22:BT22"/>
    <mergeCell ref="BU22:DD22"/>
    <mergeCell ref="A2:DD2"/>
    <mergeCell ref="B8:BT8"/>
    <mergeCell ref="B9:BT9"/>
    <mergeCell ref="B11:BT11"/>
    <mergeCell ref="BU6:DD6"/>
    <mergeCell ref="B7:BT7"/>
    <mergeCell ref="A6:BT6"/>
    <mergeCell ref="BU11:DD11"/>
    <mergeCell ref="B10:BT10"/>
    <mergeCell ref="BU7:DD7"/>
    <mergeCell ref="B39:BT39"/>
    <mergeCell ref="BU39:DD39"/>
    <mergeCell ref="B40:BT40"/>
    <mergeCell ref="BU40:DD40"/>
    <mergeCell ref="B41:BT41"/>
    <mergeCell ref="BU41:DD41"/>
    <mergeCell ref="B36:BT36"/>
    <mergeCell ref="BU36:DD36"/>
    <mergeCell ref="B27:BT27"/>
    <mergeCell ref="BU27:DD27"/>
    <mergeCell ref="B33:BT33"/>
    <mergeCell ref="BU28:DD28"/>
    <mergeCell ref="B29:BT29"/>
    <mergeCell ref="BU29:DD29"/>
    <mergeCell ref="B30:BT30"/>
    <mergeCell ref="BU30:DD30"/>
    <mergeCell ref="BU33:DD33"/>
    <mergeCell ref="B37:BT37"/>
    <mergeCell ref="B38:BT38"/>
    <mergeCell ref="BU37:DD37"/>
    <mergeCell ref="BU38:DD38"/>
    <mergeCell ref="B32:BT32"/>
    <mergeCell ref="BU32:DD32"/>
    <mergeCell ref="B34:BT34"/>
    <mergeCell ref="BU55:DD55"/>
    <mergeCell ref="B56:BT56"/>
    <mergeCell ref="BU56:DD56"/>
    <mergeCell ref="B51:BT51"/>
    <mergeCell ref="BU51:DD51"/>
    <mergeCell ref="B52:BT52"/>
    <mergeCell ref="BU52:DD52"/>
    <mergeCell ref="B53:BT53"/>
    <mergeCell ref="BU53:DD53"/>
    <mergeCell ref="B49:BT49"/>
    <mergeCell ref="BU49:DD49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A1:DD1"/>
    <mergeCell ref="B64:BT64"/>
    <mergeCell ref="BU64:DD64"/>
    <mergeCell ref="B65:BT65"/>
    <mergeCell ref="BU65:DD65"/>
    <mergeCell ref="B58:BT58"/>
    <mergeCell ref="BU58:DD58"/>
    <mergeCell ref="B59:BT59"/>
    <mergeCell ref="BU59:DD59"/>
    <mergeCell ref="B60:BT60"/>
    <mergeCell ref="BU60:DD60"/>
    <mergeCell ref="B54:BT54"/>
    <mergeCell ref="BU54:DD54"/>
    <mergeCell ref="B55:BT55"/>
    <mergeCell ref="B42:BT42"/>
    <mergeCell ref="BU42:DD42"/>
    <mergeCell ref="B50:BT50"/>
    <mergeCell ref="BU50:DD50"/>
    <mergeCell ref="B57:BT57"/>
    <mergeCell ref="BU57:DD57"/>
    <mergeCell ref="B43:BT43"/>
    <mergeCell ref="BU43:DD43"/>
    <mergeCell ref="B44:BT44"/>
    <mergeCell ref="BU44:DD44"/>
    <mergeCell ref="BU68:DD68"/>
    <mergeCell ref="B68:BT68"/>
    <mergeCell ref="BU67:DD67"/>
    <mergeCell ref="B67:BT67"/>
    <mergeCell ref="B61:BT61"/>
    <mergeCell ref="BU61:DD61"/>
    <mergeCell ref="B62:BT62"/>
    <mergeCell ref="BU62:DD62"/>
    <mergeCell ref="B63:BT63"/>
    <mergeCell ref="BU63:DD63"/>
    <mergeCell ref="B66:BT66"/>
    <mergeCell ref="BU66:DD66"/>
  </mergeCells>
  <pageMargins left="0.66" right="0.25" top="0.35" bottom="0.39370078740157483" header="0.19" footer="0.19685039370078741"/>
  <pageSetup paperSize="9" scale="98" orientation="portrait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view="pageBreakPreview" topLeftCell="A19" zoomScale="90" zoomScaleNormal="100" zoomScaleSheetLayoutView="90" workbookViewId="0">
      <selection activeCell="F23" sqref="F23"/>
    </sheetView>
  </sheetViews>
  <sheetFormatPr defaultRowHeight="12.75" x14ac:dyDescent="0.25"/>
  <cols>
    <col min="1" max="1" width="42.140625" style="18" customWidth="1"/>
    <col min="2" max="2" width="7" style="18" customWidth="1"/>
    <col min="3" max="3" width="23.28515625" style="18" customWidth="1"/>
    <col min="4" max="4" width="13.42578125" style="18" customWidth="1"/>
    <col min="5" max="5" width="12.42578125" style="153" customWidth="1"/>
    <col min="6" max="6" width="16.140625" style="18" customWidth="1"/>
    <col min="7" max="7" width="18.28515625" style="18" customWidth="1"/>
    <col min="8" max="8" width="14.42578125" style="18" customWidth="1"/>
    <col min="9" max="9" width="14.140625" style="18" customWidth="1"/>
    <col min="10" max="11" width="13.42578125" style="18" customWidth="1"/>
    <col min="12" max="12" width="21.85546875" style="18" customWidth="1"/>
    <col min="13" max="16384" width="9.140625" style="18"/>
  </cols>
  <sheetData>
    <row r="1" spans="1:12" ht="20.25" customHeight="1" x14ac:dyDescent="0.25">
      <c r="A1" s="248" t="s">
        <v>207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ht="18.75" customHeight="1" x14ac:dyDescent="0.25">
      <c r="A2" s="248" t="s">
        <v>334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3.75" customHeight="1" x14ac:dyDescent="0.25">
      <c r="A3" s="108"/>
      <c r="B3" s="108"/>
      <c r="C3" s="108"/>
      <c r="D3" s="108"/>
      <c r="E3" s="116"/>
      <c r="F3" s="108"/>
      <c r="G3" s="108"/>
      <c r="H3" s="108"/>
      <c r="I3" s="108"/>
      <c r="J3" s="108"/>
      <c r="K3" s="108"/>
    </row>
    <row r="4" spans="1:12" ht="21.75" customHeight="1" x14ac:dyDescent="0.25">
      <c r="A4" s="251" t="s">
        <v>0</v>
      </c>
      <c r="B4" s="251" t="s">
        <v>1</v>
      </c>
      <c r="C4" s="251" t="s">
        <v>231</v>
      </c>
      <c r="D4" s="254" t="s">
        <v>232</v>
      </c>
      <c r="E4" s="251" t="s">
        <v>2</v>
      </c>
      <c r="F4" s="251"/>
      <c r="G4" s="251"/>
      <c r="H4" s="251"/>
      <c r="I4" s="251"/>
      <c r="J4" s="251"/>
      <c r="K4" s="251"/>
    </row>
    <row r="5" spans="1:12" x14ac:dyDescent="0.25">
      <c r="A5" s="251"/>
      <c r="B5" s="251"/>
      <c r="C5" s="251"/>
      <c r="D5" s="255"/>
      <c r="E5" s="252" t="s">
        <v>50</v>
      </c>
      <c r="F5" s="253" t="s">
        <v>4</v>
      </c>
      <c r="G5" s="253"/>
      <c r="H5" s="253"/>
      <c r="I5" s="253"/>
      <c r="J5" s="253"/>
      <c r="K5" s="253"/>
    </row>
    <row r="6" spans="1:12" ht="64.5" customHeight="1" x14ac:dyDescent="0.25">
      <c r="A6" s="251"/>
      <c r="B6" s="251"/>
      <c r="C6" s="251"/>
      <c r="D6" s="255"/>
      <c r="E6" s="252"/>
      <c r="F6" s="251" t="s">
        <v>116</v>
      </c>
      <c r="G6" s="251" t="s">
        <v>117</v>
      </c>
      <c r="H6" s="251" t="s">
        <v>118</v>
      </c>
      <c r="I6" s="251" t="s">
        <v>119</v>
      </c>
      <c r="J6" s="249" t="s">
        <v>120</v>
      </c>
      <c r="K6" s="250"/>
    </row>
    <row r="7" spans="1:12" ht="24.75" customHeight="1" x14ac:dyDescent="0.25">
      <c r="A7" s="251"/>
      <c r="B7" s="251"/>
      <c r="C7" s="251"/>
      <c r="D7" s="256"/>
      <c r="E7" s="252"/>
      <c r="F7" s="251"/>
      <c r="G7" s="251"/>
      <c r="H7" s="251"/>
      <c r="I7" s="251"/>
      <c r="J7" s="107" t="s">
        <v>3</v>
      </c>
      <c r="K7" s="106" t="s">
        <v>5</v>
      </c>
    </row>
    <row r="8" spans="1:12" x14ac:dyDescent="0.25">
      <c r="A8" s="75">
        <v>1</v>
      </c>
      <c r="B8" s="75">
        <v>2</v>
      </c>
      <c r="C8" s="75">
        <v>3</v>
      </c>
      <c r="D8" s="75">
        <v>4</v>
      </c>
      <c r="E8" s="117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</row>
    <row r="9" spans="1:12" x14ac:dyDescent="0.25">
      <c r="A9" s="77" t="s">
        <v>6</v>
      </c>
      <c r="B9" s="78">
        <v>100</v>
      </c>
      <c r="C9" s="78" t="s">
        <v>7</v>
      </c>
      <c r="D9" s="78"/>
      <c r="E9" s="154">
        <f>SUM(F9+G9+H9+I9+J9+K9)</f>
        <v>52934120</v>
      </c>
      <c r="F9" s="154">
        <f>SUM(F12)</f>
        <v>42215850</v>
      </c>
      <c r="G9" s="154">
        <f>SUM(G47)</f>
        <v>9218270</v>
      </c>
      <c r="H9" s="155"/>
      <c r="I9" s="155"/>
      <c r="J9" s="154">
        <f>SUM(J12:J46)</f>
        <v>1500000</v>
      </c>
      <c r="K9" s="78"/>
    </row>
    <row r="10" spans="1:12" ht="14.25" customHeight="1" x14ac:dyDescent="0.25">
      <c r="A10" s="23" t="s">
        <v>4</v>
      </c>
      <c r="B10" s="75"/>
      <c r="C10" s="75"/>
      <c r="D10" s="75"/>
      <c r="E10" s="156"/>
      <c r="F10" s="157"/>
      <c r="G10" s="157"/>
      <c r="H10" s="157"/>
      <c r="I10" s="157"/>
      <c r="J10" s="157"/>
      <c r="K10" s="75"/>
    </row>
    <row r="11" spans="1:12" x14ac:dyDescent="0.25">
      <c r="A11" s="24" t="s">
        <v>110</v>
      </c>
      <c r="B11" s="75">
        <v>110</v>
      </c>
      <c r="C11" s="75"/>
      <c r="D11" s="75">
        <v>120</v>
      </c>
      <c r="E11" s="156"/>
      <c r="F11" s="157" t="s">
        <v>7</v>
      </c>
      <c r="G11" s="157" t="s">
        <v>7</v>
      </c>
      <c r="H11" s="157" t="s">
        <v>7</v>
      </c>
      <c r="I11" s="157" t="s">
        <v>7</v>
      </c>
      <c r="J11" s="157">
        <v>200000</v>
      </c>
      <c r="K11" s="75" t="s">
        <v>7</v>
      </c>
    </row>
    <row r="12" spans="1:12" x14ac:dyDescent="0.25">
      <c r="A12" s="24" t="s">
        <v>111</v>
      </c>
      <c r="B12" s="75">
        <v>120</v>
      </c>
      <c r="C12" s="75"/>
      <c r="D12" s="75">
        <v>130</v>
      </c>
      <c r="E12" s="154">
        <f>SUM(F12+J12)</f>
        <v>43215850</v>
      </c>
      <c r="F12" s="156">
        <f>SUM(F14:F41)</f>
        <v>42215850</v>
      </c>
      <c r="G12" s="157" t="s">
        <v>7</v>
      </c>
      <c r="H12" s="157" t="s">
        <v>7</v>
      </c>
      <c r="I12" s="157"/>
      <c r="J12" s="156">
        <v>1000000</v>
      </c>
      <c r="K12" s="75"/>
    </row>
    <row r="13" spans="1:12" s="118" customFormat="1" ht="14.25" customHeight="1" x14ac:dyDescent="0.25">
      <c r="A13" s="76" t="s">
        <v>4</v>
      </c>
      <c r="B13" s="73"/>
      <c r="C13" s="73"/>
      <c r="D13" s="73"/>
      <c r="E13" s="154"/>
      <c r="F13" s="158"/>
      <c r="G13" s="158"/>
      <c r="H13" s="158"/>
      <c r="I13" s="158"/>
      <c r="J13" s="158"/>
      <c r="K13" s="73"/>
      <c r="L13" s="18"/>
    </row>
    <row r="14" spans="1:12" s="118" customFormat="1" ht="27" customHeight="1" x14ac:dyDescent="0.25">
      <c r="A14" s="76" t="s">
        <v>359</v>
      </c>
      <c r="B14" s="72">
        <v>1201</v>
      </c>
      <c r="C14" s="84" t="s">
        <v>336</v>
      </c>
      <c r="D14" s="73">
        <v>130</v>
      </c>
      <c r="E14" s="154">
        <f t="shared" ref="E14:E23" si="0">SUM(F14+G14+H14+I14+J14+K14)</f>
        <v>3908875</v>
      </c>
      <c r="F14" s="159">
        <v>3908875</v>
      </c>
      <c r="G14" s="159"/>
      <c r="H14" s="159"/>
      <c r="I14" s="159"/>
      <c r="J14" s="159"/>
      <c r="K14" s="119"/>
      <c r="L14" s="18"/>
    </row>
    <row r="15" spans="1:12" s="118" customFormat="1" ht="14.25" customHeight="1" x14ac:dyDescent="0.25">
      <c r="A15" s="76" t="s">
        <v>360</v>
      </c>
      <c r="B15" s="72">
        <v>1202</v>
      </c>
      <c r="C15" s="84" t="s">
        <v>336</v>
      </c>
      <c r="D15" s="73">
        <v>130</v>
      </c>
      <c r="E15" s="154">
        <f t="shared" si="0"/>
        <v>3127100</v>
      </c>
      <c r="F15" s="159">
        <v>3127100</v>
      </c>
      <c r="G15" s="159"/>
      <c r="H15" s="159"/>
      <c r="I15" s="159"/>
      <c r="J15" s="159"/>
      <c r="K15" s="119"/>
      <c r="L15" s="18"/>
    </row>
    <row r="16" spans="1:12" s="118" customFormat="1" ht="14.25" customHeight="1" x14ac:dyDescent="0.25">
      <c r="A16" s="76" t="s">
        <v>361</v>
      </c>
      <c r="B16" s="72">
        <v>1203</v>
      </c>
      <c r="C16" s="84" t="s">
        <v>336</v>
      </c>
      <c r="D16" s="73">
        <v>130</v>
      </c>
      <c r="E16" s="154">
        <f t="shared" si="0"/>
        <v>6723264.9999999991</v>
      </c>
      <c r="F16" s="159">
        <v>6723264.9999999991</v>
      </c>
      <c r="G16" s="159"/>
      <c r="H16" s="159"/>
      <c r="I16" s="159"/>
      <c r="J16" s="159"/>
      <c r="K16" s="119"/>
      <c r="L16" s="18"/>
    </row>
    <row r="17" spans="1:12" s="118" customFormat="1" ht="30" customHeight="1" x14ac:dyDescent="0.25">
      <c r="A17" s="76" t="s">
        <v>362</v>
      </c>
      <c r="B17" s="72">
        <v>1204</v>
      </c>
      <c r="C17" s="84" t="s">
        <v>336</v>
      </c>
      <c r="D17" s="73">
        <v>130</v>
      </c>
      <c r="E17" s="154">
        <f t="shared" si="0"/>
        <v>7035975</v>
      </c>
      <c r="F17" s="159">
        <v>7035975</v>
      </c>
      <c r="G17" s="159"/>
      <c r="H17" s="159"/>
      <c r="I17" s="159"/>
      <c r="J17" s="159"/>
      <c r="K17" s="119"/>
      <c r="L17" s="18"/>
    </row>
    <row r="18" spans="1:12" s="118" customFormat="1" ht="43.5" customHeight="1" x14ac:dyDescent="0.25">
      <c r="A18" s="76" t="s">
        <v>363</v>
      </c>
      <c r="B18" s="72">
        <v>1205</v>
      </c>
      <c r="C18" s="84" t="s">
        <v>336</v>
      </c>
      <c r="D18" s="73">
        <v>130</v>
      </c>
      <c r="E18" s="154">
        <f t="shared" si="0"/>
        <v>5785135</v>
      </c>
      <c r="F18" s="159">
        <v>5785135</v>
      </c>
      <c r="G18" s="159"/>
      <c r="H18" s="159"/>
      <c r="I18" s="159"/>
      <c r="J18" s="159"/>
      <c r="K18" s="119"/>
      <c r="L18" s="18"/>
    </row>
    <row r="19" spans="1:12" s="118" customFormat="1" ht="24" customHeight="1" x14ac:dyDescent="0.25">
      <c r="A19" s="76" t="s">
        <v>364</v>
      </c>
      <c r="B19" s="72">
        <v>1206</v>
      </c>
      <c r="C19" s="84" t="s">
        <v>336</v>
      </c>
      <c r="D19" s="73">
        <v>130</v>
      </c>
      <c r="E19" s="154">
        <f t="shared" si="0"/>
        <v>3908875</v>
      </c>
      <c r="F19" s="159">
        <v>3908875</v>
      </c>
      <c r="G19" s="159"/>
      <c r="H19" s="159"/>
      <c r="I19" s="159"/>
      <c r="J19" s="159"/>
      <c r="K19" s="119"/>
      <c r="L19" s="18"/>
    </row>
    <row r="20" spans="1:12" s="118" customFormat="1" ht="14.25" customHeight="1" x14ac:dyDescent="0.25">
      <c r="A20" s="76" t="s">
        <v>365</v>
      </c>
      <c r="B20" s="72">
        <v>1207</v>
      </c>
      <c r="C20" s="84" t="s">
        <v>336</v>
      </c>
      <c r="D20" s="73">
        <v>130</v>
      </c>
      <c r="E20" s="154">
        <f t="shared" si="0"/>
        <v>2345325</v>
      </c>
      <c r="F20" s="159">
        <v>2345325</v>
      </c>
      <c r="G20" s="159"/>
      <c r="H20" s="159"/>
      <c r="I20" s="159"/>
      <c r="J20" s="159"/>
      <c r="K20" s="119"/>
      <c r="L20" s="18"/>
    </row>
    <row r="21" spans="1:12" s="118" customFormat="1" ht="26.25" customHeight="1" x14ac:dyDescent="0.25">
      <c r="A21" s="76" t="s">
        <v>366</v>
      </c>
      <c r="B21" s="72">
        <v>1208</v>
      </c>
      <c r="C21" s="84" t="s">
        <v>336</v>
      </c>
      <c r="D21" s="73">
        <v>130</v>
      </c>
      <c r="E21" s="154">
        <f t="shared" si="0"/>
        <v>3596165</v>
      </c>
      <c r="F21" s="159">
        <v>3596165</v>
      </c>
      <c r="G21" s="159"/>
      <c r="H21" s="159"/>
      <c r="I21" s="159"/>
      <c r="J21" s="159"/>
      <c r="K21" s="119"/>
      <c r="L21" s="18"/>
    </row>
    <row r="22" spans="1:12" s="118" customFormat="1" ht="27" customHeight="1" x14ac:dyDescent="0.25">
      <c r="A22" s="76" t="s">
        <v>367</v>
      </c>
      <c r="B22" s="72">
        <v>1209</v>
      </c>
      <c r="C22" s="84" t="s">
        <v>336</v>
      </c>
      <c r="D22" s="73">
        <v>130</v>
      </c>
      <c r="E22" s="154">
        <f t="shared" si="0"/>
        <v>3439810</v>
      </c>
      <c r="F22" s="159">
        <v>3439810</v>
      </c>
      <c r="G22" s="159"/>
      <c r="H22" s="159"/>
      <c r="I22" s="159"/>
      <c r="J22" s="159"/>
      <c r="K22" s="119"/>
      <c r="L22" s="18"/>
    </row>
    <row r="23" spans="1:12" s="118" customFormat="1" ht="28.5" customHeight="1" x14ac:dyDescent="0.25">
      <c r="A23" s="76" t="s">
        <v>368</v>
      </c>
      <c r="B23" s="72">
        <v>1210</v>
      </c>
      <c r="C23" s="84" t="s">
        <v>336</v>
      </c>
      <c r="D23" s="73">
        <v>130</v>
      </c>
      <c r="E23" s="154">
        <f t="shared" si="0"/>
        <v>2345325</v>
      </c>
      <c r="F23" s="159">
        <v>2345325</v>
      </c>
      <c r="G23" s="159"/>
      <c r="H23" s="159"/>
      <c r="I23" s="159"/>
      <c r="J23" s="159"/>
      <c r="K23" s="119"/>
      <c r="L23" s="18"/>
    </row>
    <row r="24" spans="1:12" s="118" customFormat="1" ht="0.75" hidden="1" customHeight="1" x14ac:dyDescent="0.25">
      <c r="A24" s="76"/>
      <c r="B24" s="72"/>
      <c r="C24" s="84"/>
      <c r="D24" s="73"/>
      <c r="E24" s="154"/>
      <c r="F24" s="159"/>
      <c r="G24" s="159"/>
      <c r="H24" s="159"/>
      <c r="I24" s="159"/>
      <c r="J24" s="159"/>
      <c r="K24" s="119"/>
      <c r="L24" s="18"/>
    </row>
    <row r="25" spans="1:12" s="118" customFormat="1" ht="27" hidden="1" customHeight="1" x14ac:dyDescent="0.25">
      <c r="A25" s="76"/>
      <c r="B25" s="72"/>
      <c r="C25" s="84"/>
      <c r="D25" s="73"/>
      <c r="E25" s="154"/>
      <c r="F25" s="159"/>
      <c r="G25" s="159"/>
      <c r="H25" s="159"/>
      <c r="I25" s="159"/>
      <c r="J25" s="159"/>
      <c r="K25" s="119"/>
      <c r="L25" s="18"/>
    </row>
    <row r="26" spans="1:12" s="118" customFormat="1" ht="30.75" hidden="1" customHeight="1" x14ac:dyDescent="0.25">
      <c r="A26" s="76"/>
      <c r="B26" s="72"/>
      <c r="C26" s="84"/>
      <c r="D26" s="73"/>
      <c r="E26" s="154"/>
      <c r="F26" s="159"/>
      <c r="G26" s="159"/>
      <c r="H26" s="159"/>
      <c r="I26" s="159"/>
      <c r="J26" s="159"/>
      <c r="K26" s="119"/>
      <c r="L26" s="18"/>
    </row>
    <row r="27" spans="1:12" s="118" customFormat="1" ht="14.25" hidden="1" customHeight="1" x14ac:dyDescent="0.25">
      <c r="A27" s="76"/>
      <c r="B27" s="72"/>
      <c r="C27" s="84"/>
      <c r="D27" s="73"/>
      <c r="E27" s="154"/>
      <c r="F27" s="159"/>
      <c r="G27" s="159"/>
      <c r="H27" s="159"/>
      <c r="I27" s="159"/>
      <c r="J27" s="159"/>
      <c r="K27" s="119"/>
      <c r="L27" s="18"/>
    </row>
    <row r="28" spans="1:12" s="118" customFormat="1" ht="14.25" hidden="1" customHeight="1" x14ac:dyDescent="0.25">
      <c r="A28" s="76"/>
      <c r="B28" s="72"/>
      <c r="C28" s="84"/>
      <c r="D28" s="73"/>
      <c r="E28" s="154"/>
      <c r="F28" s="159"/>
      <c r="G28" s="159"/>
      <c r="H28" s="159"/>
      <c r="I28" s="159"/>
      <c r="J28" s="159"/>
      <c r="K28" s="119"/>
      <c r="L28" s="18"/>
    </row>
    <row r="29" spans="1:12" s="118" customFormat="1" ht="13.5" hidden="1" customHeight="1" x14ac:dyDescent="0.25">
      <c r="A29" s="76"/>
      <c r="B29" s="72">
        <v>1216</v>
      </c>
      <c r="C29" s="75" t="s">
        <v>242</v>
      </c>
      <c r="D29" s="73">
        <v>130</v>
      </c>
      <c r="E29" s="154"/>
      <c r="F29" s="159"/>
      <c r="G29" s="159"/>
      <c r="H29" s="159"/>
      <c r="I29" s="159"/>
      <c r="J29" s="159"/>
      <c r="K29" s="119"/>
      <c r="L29" s="18"/>
    </row>
    <row r="30" spans="1:12" s="118" customFormat="1" ht="32.25" hidden="1" customHeight="1" x14ac:dyDescent="0.25">
      <c r="A30" s="76"/>
      <c r="B30" s="72">
        <v>1217</v>
      </c>
      <c r="C30" s="75" t="s">
        <v>242</v>
      </c>
      <c r="D30" s="73">
        <v>130</v>
      </c>
      <c r="E30" s="154"/>
      <c r="F30" s="159"/>
      <c r="G30" s="159"/>
      <c r="H30" s="159"/>
      <c r="I30" s="159"/>
      <c r="J30" s="159"/>
      <c r="K30" s="119"/>
      <c r="L30" s="18"/>
    </row>
    <row r="31" spans="1:12" s="118" customFormat="1" ht="27" hidden="1" customHeight="1" x14ac:dyDescent="0.25">
      <c r="A31" s="76"/>
      <c r="B31" s="72">
        <v>1218</v>
      </c>
      <c r="C31" s="75" t="s">
        <v>242</v>
      </c>
      <c r="D31" s="73">
        <v>130</v>
      </c>
      <c r="E31" s="154"/>
      <c r="F31" s="159"/>
      <c r="G31" s="159"/>
      <c r="H31" s="159"/>
      <c r="I31" s="159"/>
      <c r="J31" s="159"/>
      <c r="K31" s="119"/>
      <c r="L31" s="18"/>
    </row>
    <row r="32" spans="1:12" s="118" customFormat="1" ht="14.25" hidden="1" customHeight="1" x14ac:dyDescent="0.25">
      <c r="A32" s="76"/>
      <c r="B32" s="72">
        <v>1219</v>
      </c>
      <c r="C32" s="75" t="s">
        <v>242</v>
      </c>
      <c r="D32" s="73">
        <v>130</v>
      </c>
      <c r="E32" s="154"/>
      <c r="F32" s="159"/>
      <c r="G32" s="159"/>
      <c r="H32" s="159"/>
      <c r="I32" s="159"/>
      <c r="J32" s="159"/>
      <c r="K32" s="119"/>
      <c r="L32" s="18"/>
    </row>
    <row r="33" spans="1:12" s="118" customFormat="1" ht="14.25" hidden="1" customHeight="1" x14ac:dyDescent="0.25">
      <c r="A33" s="76"/>
      <c r="B33" s="72">
        <v>1220</v>
      </c>
      <c r="C33" s="75" t="s">
        <v>242</v>
      </c>
      <c r="D33" s="73">
        <v>130</v>
      </c>
      <c r="E33" s="154"/>
      <c r="F33" s="159"/>
      <c r="G33" s="159"/>
      <c r="H33" s="159"/>
      <c r="I33" s="159"/>
      <c r="J33" s="159"/>
      <c r="K33" s="119"/>
      <c r="L33" s="18"/>
    </row>
    <row r="34" spans="1:12" s="118" customFormat="1" ht="14.25" hidden="1" customHeight="1" x14ac:dyDescent="0.25">
      <c r="A34" s="76"/>
      <c r="B34" s="72">
        <v>1221</v>
      </c>
      <c r="C34" s="75" t="s">
        <v>242</v>
      </c>
      <c r="D34" s="73">
        <v>130</v>
      </c>
      <c r="E34" s="154"/>
      <c r="F34" s="159"/>
      <c r="G34" s="159"/>
      <c r="H34" s="159"/>
      <c r="I34" s="159"/>
      <c r="J34" s="159"/>
      <c r="K34" s="119"/>
      <c r="L34" s="18"/>
    </row>
    <row r="35" spans="1:12" s="118" customFormat="1" ht="14.25" hidden="1" customHeight="1" x14ac:dyDescent="0.25">
      <c r="A35" s="76"/>
      <c r="B35" s="72">
        <v>1222</v>
      </c>
      <c r="C35" s="75" t="s">
        <v>242</v>
      </c>
      <c r="D35" s="73">
        <v>130</v>
      </c>
      <c r="E35" s="154"/>
      <c r="F35" s="159"/>
      <c r="G35" s="159"/>
      <c r="H35" s="159"/>
      <c r="I35" s="159"/>
      <c r="J35" s="159"/>
      <c r="K35" s="119"/>
      <c r="L35" s="18"/>
    </row>
    <row r="36" spans="1:12" s="118" customFormat="1" ht="14.25" hidden="1" customHeight="1" x14ac:dyDescent="0.25">
      <c r="A36" s="76"/>
      <c r="B36" s="72">
        <v>1223</v>
      </c>
      <c r="C36" s="75" t="s">
        <v>242</v>
      </c>
      <c r="D36" s="73">
        <v>130</v>
      </c>
      <c r="E36" s="154"/>
      <c r="F36" s="159"/>
      <c r="G36" s="159"/>
      <c r="H36" s="159"/>
      <c r="I36" s="159"/>
      <c r="J36" s="159"/>
      <c r="K36" s="119"/>
      <c r="L36" s="18"/>
    </row>
    <row r="37" spans="1:12" s="118" customFormat="1" ht="14.25" hidden="1" customHeight="1" x14ac:dyDescent="0.25">
      <c r="A37" s="76"/>
      <c r="B37" s="72">
        <v>1224</v>
      </c>
      <c r="C37" s="75" t="s">
        <v>242</v>
      </c>
      <c r="D37" s="73">
        <v>130</v>
      </c>
      <c r="E37" s="154"/>
      <c r="F37" s="159"/>
      <c r="G37" s="159"/>
      <c r="H37" s="159"/>
      <c r="I37" s="159"/>
      <c r="J37" s="159"/>
      <c r="K37" s="119"/>
      <c r="L37" s="18"/>
    </row>
    <row r="38" spans="1:12" s="118" customFormat="1" ht="14.25" hidden="1" customHeight="1" x14ac:dyDescent="0.25">
      <c r="A38" s="76"/>
      <c r="B38" s="72">
        <v>1225</v>
      </c>
      <c r="C38" s="75" t="s">
        <v>242</v>
      </c>
      <c r="D38" s="73">
        <v>130</v>
      </c>
      <c r="E38" s="154"/>
      <c r="F38" s="159"/>
      <c r="G38" s="159"/>
      <c r="H38" s="159"/>
      <c r="I38" s="159"/>
      <c r="J38" s="159"/>
      <c r="K38" s="119"/>
      <c r="L38" s="18"/>
    </row>
    <row r="39" spans="1:12" s="118" customFormat="1" ht="14.25" hidden="1" customHeight="1" x14ac:dyDescent="0.25">
      <c r="A39" s="76"/>
      <c r="B39" s="72">
        <v>1226</v>
      </c>
      <c r="C39" s="75" t="s">
        <v>242</v>
      </c>
      <c r="D39" s="73">
        <v>130</v>
      </c>
      <c r="E39" s="154"/>
      <c r="F39" s="159"/>
      <c r="G39" s="159"/>
      <c r="H39" s="159"/>
      <c r="I39" s="159"/>
      <c r="J39" s="159"/>
      <c r="K39" s="119"/>
      <c r="L39" s="18"/>
    </row>
    <row r="40" spans="1:12" s="118" customFormat="1" ht="14.25" hidden="1" customHeight="1" x14ac:dyDescent="0.25">
      <c r="A40" s="76"/>
      <c r="B40" s="72">
        <v>1227</v>
      </c>
      <c r="C40" s="75" t="s">
        <v>242</v>
      </c>
      <c r="D40" s="73">
        <v>130</v>
      </c>
      <c r="E40" s="154"/>
      <c r="F40" s="159"/>
      <c r="G40" s="159"/>
      <c r="H40" s="159"/>
      <c r="I40" s="159"/>
      <c r="J40" s="159"/>
      <c r="K40" s="119"/>
      <c r="L40" s="18"/>
    </row>
    <row r="41" spans="1:12" s="118" customFormat="1" ht="14.25" hidden="1" customHeight="1" x14ac:dyDescent="0.25">
      <c r="A41" s="76"/>
      <c r="B41" s="72">
        <v>1228</v>
      </c>
      <c r="C41" s="75" t="s">
        <v>242</v>
      </c>
      <c r="D41" s="73">
        <v>130</v>
      </c>
      <c r="E41" s="154"/>
      <c r="F41" s="159"/>
      <c r="G41" s="159"/>
      <c r="H41" s="159"/>
      <c r="I41" s="159"/>
      <c r="J41" s="159"/>
      <c r="K41" s="119"/>
      <c r="L41" s="18"/>
    </row>
    <row r="42" spans="1:12" s="118" customFormat="1" ht="0.75" customHeight="1" x14ac:dyDescent="0.25">
      <c r="A42" s="76" t="s">
        <v>110</v>
      </c>
      <c r="B42" s="72">
        <v>1229</v>
      </c>
      <c r="C42" s="75" t="s">
        <v>242</v>
      </c>
      <c r="D42" s="73">
        <v>130</v>
      </c>
      <c r="E42" s="154"/>
      <c r="F42" s="159"/>
      <c r="G42" s="159"/>
      <c r="H42" s="159"/>
      <c r="I42" s="159"/>
      <c r="J42" s="159"/>
      <c r="K42" s="119"/>
      <c r="L42" s="18"/>
    </row>
    <row r="43" spans="1:12" s="118" customFormat="1" ht="42.75" hidden="1" customHeight="1" x14ac:dyDescent="0.25">
      <c r="A43" s="76" t="s">
        <v>369</v>
      </c>
      <c r="B43" s="72">
        <v>1230</v>
      </c>
      <c r="C43" s="75" t="s">
        <v>242</v>
      </c>
      <c r="D43" s="73">
        <v>130</v>
      </c>
      <c r="E43" s="154"/>
      <c r="F43" s="159"/>
      <c r="G43" s="159"/>
      <c r="H43" s="159"/>
      <c r="I43" s="159"/>
      <c r="J43" s="159"/>
      <c r="K43" s="119"/>
      <c r="L43" s="18"/>
    </row>
    <row r="44" spans="1:12" s="118" customFormat="1" ht="0.75" customHeight="1" x14ac:dyDescent="0.25">
      <c r="A44" s="71" t="s">
        <v>337</v>
      </c>
      <c r="B44" s="72">
        <v>1231</v>
      </c>
      <c r="C44" s="75" t="s">
        <v>242</v>
      </c>
      <c r="D44" s="73">
        <v>130</v>
      </c>
      <c r="E44" s="154"/>
      <c r="F44" s="159"/>
      <c r="G44" s="159"/>
      <c r="H44" s="159"/>
      <c r="I44" s="159"/>
      <c r="J44" s="159"/>
      <c r="K44" s="119"/>
      <c r="L44" s="18"/>
    </row>
    <row r="45" spans="1:12" ht="25.5" x14ac:dyDescent="0.25">
      <c r="A45" s="74" t="s">
        <v>112</v>
      </c>
      <c r="B45" s="75">
        <v>130</v>
      </c>
      <c r="C45" s="75" t="s">
        <v>338</v>
      </c>
      <c r="D45" s="75" t="s">
        <v>338</v>
      </c>
      <c r="E45" s="156"/>
      <c r="F45" s="157" t="s">
        <v>7</v>
      </c>
      <c r="G45" s="157" t="s">
        <v>7</v>
      </c>
      <c r="H45" s="157" t="s">
        <v>7</v>
      </c>
      <c r="I45" s="157" t="s">
        <v>7</v>
      </c>
      <c r="J45" s="156"/>
      <c r="K45" s="75" t="s">
        <v>7</v>
      </c>
    </row>
    <row r="46" spans="1:12" ht="51" x14ac:dyDescent="0.25">
      <c r="A46" s="24" t="s">
        <v>113</v>
      </c>
      <c r="B46" s="75">
        <v>140</v>
      </c>
      <c r="C46" s="75" t="s">
        <v>338</v>
      </c>
      <c r="D46" s="75" t="s">
        <v>338</v>
      </c>
      <c r="E46" s="156"/>
      <c r="F46" s="157" t="s">
        <v>7</v>
      </c>
      <c r="G46" s="157" t="s">
        <v>7</v>
      </c>
      <c r="H46" s="157" t="s">
        <v>7</v>
      </c>
      <c r="I46" s="157" t="s">
        <v>7</v>
      </c>
      <c r="J46" s="157">
        <v>500000</v>
      </c>
      <c r="K46" s="75" t="s">
        <v>7</v>
      </c>
    </row>
    <row r="47" spans="1:12" x14ac:dyDescent="0.25">
      <c r="A47" s="24" t="s">
        <v>114</v>
      </c>
      <c r="B47" s="75">
        <v>150</v>
      </c>
      <c r="C47" s="75"/>
      <c r="D47" s="75">
        <v>180</v>
      </c>
      <c r="E47" s="154">
        <f>SUM(G47)</f>
        <v>9218270</v>
      </c>
      <c r="F47" s="157" t="s">
        <v>7</v>
      </c>
      <c r="G47" s="156">
        <f>SUM(G49:G56)</f>
        <v>9218270</v>
      </c>
      <c r="H47" s="157"/>
      <c r="I47" s="157" t="s">
        <v>7</v>
      </c>
      <c r="J47" s="157" t="s">
        <v>7</v>
      </c>
      <c r="K47" s="75" t="s">
        <v>7</v>
      </c>
    </row>
    <row r="48" spans="1:12" ht="14.25" customHeight="1" x14ac:dyDescent="0.25">
      <c r="A48" s="23" t="s">
        <v>4</v>
      </c>
      <c r="B48" s="75"/>
      <c r="C48" s="75"/>
      <c r="D48" s="75"/>
      <c r="E48" s="156"/>
      <c r="F48" s="157"/>
      <c r="G48" s="157"/>
      <c r="H48" s="157"/>
      <c r="I48" s="157"/>
      <c r="J48" s="157"/>
      <c r="K48" s="75"/>
    </row>
    <row r="49" spans="1:11" ht="38.25" x14ac:dyDescent="0.25">
      <c r="A49" s="24" t="s">
        <v>275</v>
      </c>
      <c r="B49" s="75">
        <v>1501</v>
      </c>
      <c r="C49" s="84" t="s">
        <v>339</v>
      </c>
      <c r="D49" s="75">
        <v>180</v>
      </c>
      <c r="E49" s="154"/>
      <c r="F49" s="157"/>
      <c r="G49" s="156">
        <v>1822428</v>
      </c>
      <c r="H49" s="157"/>
      <c r="I49" s="157"/>
      <c r="J49" s="157"/>
      <c r="K49" s="75"/>
    </row>
    <row r="50" spans="1:11" ht="51" x14ac:dyDescent="0.25">
      <c r="A50" s="24" t="s">
        <v>340</v>
      </c>
      <c r="B50" s="75">
        <v>1502</v>
      </c>
      <c r="C50" s="84" t="s">
        <v>341</v>
      </c>
      <c r="D50" s="75">
        <v>180</v>
      </c>
      <c r="E50" s="154"/>
      <c r="F50" s="157"/>
      <c r="G50" s="156">
        <v>130800</v>
      </c>
      <c r="H50" s="157"/>
      <c r="I50" s="157"/>
      <c r="J50" s="157"/>
      <c r="K50" s="75"/>
    </row>
    <row r="51" spans="1:11" ht="51" x14ac:dyDescent="0.25">
      <c r="A51" s="24" t="s">
        <v>273</v>
      </c>
      <c r="B51" s="75">
        <v>1503</v>
      </c>
      <c r="C51" s="84" t="s">
        <v>370</v>
      </c>
      <c r="D51" s="75">
        <v>180</v>
      </c>
      <c r="E51" s="154"/>
      <c r="F51" s="157"/>
      <c r="G51" s="156">
        <v>2940000</v>
      </c>
      <c r="H51" s="157"/>
      <c r="I51" s="157"/>
      <c r="J51" s="157"/>
      <c r="K51" s="75"/>
    </row>
    <row r="52" spans="1:11" ht="38.25" x14ac:dyDescent="0.25">
      <c r="A52" s="24" t="s">
        <v>343</v>
      </c>
      <c r="B52" s="75">
        <v>1504</v>
      </c>
      <c r="C52" s="84" t="s">
        <v>344</v>
      </c>
      <c r="D52" s="75">
        <v>180</v>
      </c>
      <c r="E52" s="154"/>
      <c r="F52" s="157"/>
      <c r="G52" s="156">
        <v>510000</v>
      </c>
      <c r="H52" s="157"/>
      <c r="I52" s="157"/>
      <c r="J52" s="157"/>
      <c r="K52" s="75"/>
    </row>
    <row r="53" spans="1:11" ht="0.75" customHeight="1" x14ac:dyDescent="0.25">
      <c r="A53" s="24"/>
      <c r="B53" s="75"/>
      <c r="C53" s="84"/>
      <c r="D53" s="75"/>
      <c r="E53" s="154"/>
      <c r="F53" s="157"/>
      <c r="G53" s="156"/>
      <c r="H53" s="157"/>
      <c r="I53" s="157"/>
      <c r="J53" s="157"/>
      <c r="K53" s="75"/>
    </row>
    <row r="54" spans="1:11" ht="38.25" x14ac:dyDescent="0.25">
      <c r="A54" s="24" t="s">
        <v>345</v>
      </c>
      <c r="B54" s="75">
        <v>1506</v>
      </c>
      <c r="C54" s="84" t="s">
        <v>346</v>
      </c>
      <c r="D54" s="75">
        <v>180</v>
      </c>
      <c r="E54" s="154"/>
      <c r="F54" s="157"/>
      <c r="G54" s="156">
        <v>1062557</v>
      </c>
      <c r="H54" s="157"/>
      <c r="I54" s="157"/>
      <c r="J54" s="157"/>
      <c r="K54" s="75"/>
    </row>
    <row r="55" spans="1:11" ht="25.5" x14ac:dyDescent="0.25">
      <c r="A55" s="24" t="s">
        <v>280</v>
      </c>
      <c r="B55" s="75">
        <v>1507</v>
      </c>
      <c r="C55" s="84" t="s">
        <v>347</v>
      </c>
      <c r="D55" s="75">
        <v>180</v>
      </c>
      <c r="E55" s="154"/>
      <c r="F55" s="157"/>
      <c r="G55" s="156">
        <v>420000</v>
      </c>
      <c r="H55" s="157"/>
      <c r="I55" s="157"/>
      <c r="J55" s="157"/>
      <c r="K55" s="75"/>
    </row>
    <row r="56" spans="1:11" ht="51" x14ac:dyDescent="0.25">
      <c r="A56" s="24" t="s">
        <v>348</v>
      </c>
      <c r="B56" s="75">
        <v>1508</v>
      </c>
      <c r="C56" s="84" t="s">
        <v>349</v>
      </c>
      <c r="D56" s="75">
        <v>180</v>
      </c>
      <c r="E56" s="154"/>
      <c r="F56" s="157"/>
      <c r="G56" s="156">
        <v>2332485</v>
      </c>
      <c r="H56" s="157"/>
      <c r="I56" s="157"/>
      <c r="J56" s="157"/>
      <c r="K56" s="75"/>
    </row>
    <row r="57" spans="1:11" x14ac:dyDescent="0.25">
      <c r="A57" s="120" t="s">
        <v>115</v>
      </c>
      <c r="B57" s="121">
        <v>160</v>
      </c>
      <c r="C57" s="75"/>
      <c r="D57" s="75">
        <v>180</v>
      </c>
      <c r="E57" s="160"/>
      <c r="F57" s="161" t="s">
        <v>7</v>
      </c>
      <c r="G57" s="161" t="s">
        <v>7</v>
      </c>
      <c r="H57" s="161" t="s">
        <v>7</v>
      </c>
      <c r="I57" s="161" t="s">
        <v>7</v>
      </c>
      <c r="J57" s="161"/>
      <c r="K57" s="121"/>
    </row>
    <row r="58" spans="1:11" ht="13.5" thickBot="1" x14ac:dyDescent="0.3">
      <c r="A58" s="24" t="s">
        <v>121</v>
      </c>
      <c r="B58" s="75">
        <v>180</v>
      </c>
      <c r="C58" s="75" t="s">
        <v>7</v>
      </c>
      <c r="D58" s="75">
        <v>400</v>
      </c>
      <c r="E58" s="156"/>
      <c r="F58" s="157" t="s">
        <v>7</v>
      </c>
      <c r="G58" s="157" t="s">
        <v>7</v>
      </c>
      <c r="H58" s="157" t="s">
        <v>7</v>
      </c>
      <c r="I58" s="157" t="s">
        <v>7</v>
      </c>
      <c r="J58" s="157"/>
      <c r="K58" s="75" t="s">
        <v>7</v>
      </c>
    </row>
    <row r="59" spans="1:11" x14ac:dyDescent="0.25">
      <c r="A59" s="122" t="s">
        <v>109</v>
      </c>
      <c r="B59" s="123">
        <v>200</v>
      </c>
      <c r="C59" s="123" t="s">
        <v>7</v>
      </c>
      <c r="D59" s="123"/>
      <c r="E59" s="162">
        <f>SUM(F59+G59+J59)</f>
        <v>52934030</v>
      </c>
      <c r="F59" s="162">
        <f>SUM(F61+F70+F76+F85+F86)</f>
        <v>42215850</v>
      </c>
      <c r="G59" s="162">
        <f>SUM(G61+G70+G76+G85+G86)</f>
        <v>9218180</v>
      </c>
      <c r="H59" s="163"/>
      <c r="I59" s="163"/>
      <c r="J59" s="162">
        <f>SUM(J61+J70+J76+J85+J86+J110-J114)</f>
        <v>1500000</v>
      </c>
      <c r="K59" s="124"/>
    </row>
    <row r="60" spans="1:11" ht="14.25" customHeight="1" thickBot="1" x14ac:dyDescent="0.3">
      <c r="A60" s="125" t="s">
        <v>122</v>
      </c>
      <c r="B60" s="126"/>
      <c r="C60" s="126"/>
      <c r="D60" s="126"/>
      <c r="E60" s="164"/>
      <c r="F60" s="164"/>
      <c r="G60" s="165"/>
      <c r="H60" s="165"/>
      <c r="I60" s="165"/>
      <c r="J60" s="164"/>
      <c r="K60" s="127"/>
    </row>
    <row r="61" spans="1:11" s="109" customFormat="1" x14ac:dyDescent="0.25">
      <c r="A61" s="122" t="s">
        <v>123</v>
      </c>
      <c r="B61" s="123">
        <v>210</v>
      </c>
      <c r="C61" s="123"/>
      <c r="D61" s="123">
        <v>210</v>
      </c>
      <c r="E61" s="162">
        <f>SUM(F61+G61+J61)</f>
        <v>35780318.770000003</v>
      </c>
      <c r="F61" s="162">
        <f>SUM(F63+F65+F66+F68)</f>
        <v>32073066</v>
      </c>
      <c r="G61" s="162">
        <f>SUM(G67)</f>
        <v>3360000</v>
      </c>
      <c r="H61" s="163"/>
      <c r="I61" s="163"/>
      <c r="J61" s="162">
        <f>SUM(J64+J67+J69)</f>
        <v>347252.77</v>
      </c>
      <c r="K61" s="124"/>
    </row>
    <row r="62" spans="1:11" ht="14.25" customHeight="1" x14ac:dyDescent="0.25">
      <c r="A62" s="128" t="s">
        <v>8</v>
      </c>
      <c r="B62" s="75"/>
      <c r="C62" s="75"/>
      <c r="D62" s="75"/>
      <c r="E62" s="156"/>
      <c r="F62" s="156"/>
      <c r="G62" s="156"/>
      <c r="H62" s="157"/>
      <c r="I62" s="157"/>
      <c r="J62" s="156"/>
      <c r="K62" s="129"/>
    </row>
    <row r="63" spans="1:11" ht="12.75" customHeight="1" x14ac:dyDescent="0.25">
      <c r="A63" s="130" t="s">
        <v>350</v>
      </c>
      <c r="B63" s="75">
        <v>2101</v>
      </c>
      <c r="C63" s="84" t="s">
        <v>336</v>
      </c>
      <c r="D63" s="75">
        <v>211</v>
      </c>
      <c r="E63" s="156">
        <f>SUM(F63:K63)</f>
        <v>24784881</v>
      </c>
      <c r="F63" s="156">
        <v>24784881</v>
      </c>
      <c r="G63" s="156"/>
      <c r="H63" s="157"/>
      <c r="I63" s="157"/>
      <c r="J63" s="156"/>
      <c r="K63" s="129"/>
    </row>
    <row r="64" spans="1:11" ht="12.75" customHeight="1" x14ac:dyDescent="0.25">
      <c r="A64" s="130" t="s">
        <v>350</v>
      </c>
      <c r="B64" s="75">
        <v>2102</v>
      </c>
      <c r="C64" s="75" t="s">
        <v>242</v>
      </c>
      <c r="D64" s="75">
        <v>211</v>
      </c>
      <c r="E64" s="156">
        <f t="shared" ref="E64:E69" si="1">SUM(F64:K64)</f>
        <v>247086.73</v>
      </c>
      <c r="F64" s="156"/>
      <c r="G64" s="156"/>
      <c r="H64" s="157"/>
      <c r="I64" s="157"/>
      <c r="J64" s="156">
        <v>247086.73</v>
      </c>
      <c r="K64" s="129"/>
    </row>
    <row r="65" spans="1:11" ht="12.75" customHeight="1" x14ac:dyDescent="0.25">
      <c r="A65" s="128" t="s">
        <v>351</v>
      </c>
      <c r="B65" s="75">
        <v>2103</v>
      </c>
      <c r="C65" s="84" t="s">
        <v>336</v>
      </c>
      <c r="D65" s="75">
        <v>212</v>
      </c>
      <c r="E65" s="156">
        <f t="shared" si="1"/>
        <v>51000</v>
      </c>
      <c r="F65" s="156">
        <v>51000</v>
      </c>
      <c r="G65" s="156"/>
      <c r="H65" s="157"/>
      <c r="I65" s="157"/>
      <c r="J65" s="156"/>
      <c r="K65" s="129"/>
    </row>
    <row r="66" spans="1:11" ht="12.75" customHeight="1" x14ac:dyDescent="0.25">
      <c r="A66" s="128" t="s">
        <v>352</v>
      </c>
      <c r="B66" s="75">
        <v>2104</v>
      </c>
      <c r="C66" s="84" t="s">
        <v>336</v>
      </c>
      <c r="D66" s="75">
        <v>212</v>
      </c>
      <c r="E66" s="156">
        <f t="shared" si="1"/>
        <v>0</v>
      </c>
      <c r="F66" s="156"/>
      <c r="G66" s="156"/>
      <c r="H66" s="157"/>
      <c r="I66" s="157"/>
      <c r="J66" s="156"/>
      <c r="K66" s="129"/>
    </row>
    <row r="67" spans="1:11" ht="12.75" customHeight="1" x14ac:dyDescent="0.25">
      <c r="A67" s="128" t="s">
        <v>351</v>
      </c>
      <c r="B67" s="75">
        <v>2105</v>
      </c>
      <c r="C67" s="84" t="s">
        <v>353</v>
      </c>
      <c r="D67" s="75">
        <v>212</v>
      </c>
      <c r="E67" s="156">
        <f t="shared" si="1"/>
        <v>3387350</v>
      </c>
      <c r="F67" s="156"/>
      <c r="G67" s="156">
        <v>3360000</v>
      </c>
      <c r="H67" s="157"/>
      <c r="I67" s="157"/>
      <c r="J67" s="156">
        <v>27350</v>
      </c>
      <c r="K67" s="129"/>
    </row>
    <row r="68" spans="1:11" ht="12.75" customHeight="1" x14ac:dyDescent="0.25">
      <c r="A68" s="130" t="s">
        <v>354</v>
      </c>
      <c r="B68" s="75">
        <v>2106</v>
      </c>
      <c r="C68" s="84" t="s">
        <v>336</v>
      </c>
      <c r="D68" s="75">
        <v>213</v>
      </c>
      <c r="E68" s="156">
        <f t="shared" si="1"/>
        <v>7237185</v>
      </c>
      <c r="F68" s="156">
        <v>7237185</v>
      </c>
      <c r="G68" s="156"/>
      <c r="H68" s="157"/>
      <c r="I68" s="157"/>
      <c r="J68" s="156"/>
      <c r="K68" s="129"/>
    </row>
    <row r="69" spans="1:11" ht="12.75" customHeight="1" thickBot="1" x14ac:dyDescent="0.3">
      <c r="A69" s="131" t="s">
        <v>354</v>
      </c>
      <c r="B69" s="126">
        <v>2107</v>
      </c>
      <c r="C69" s="126" t="s">
        <v>242</v>
      </c>
      <c r="D69" s="126">
        <v>213</v>
      </c>
      <c r="E69" s="156">
        <f t="shared" si="1"/>
        <v>72816.040000000008</v>
      </c>
      <c r="F69" s="164"/>
      <c r="G69" s="164"/>
      <c r="H69" s="165"/>
      <c r="I69" s="165"/>
      <c r="J69" s="164">
        <v>72816.040000000008</v>
      </c>
      <c r="K69" s="127"/>
    </row>
    <row r="70" spans="1:11" s="109" customFormat="1" x14ac:dyDescent="0.25">
      <c r="A70" s="122" t="s">
        <v>124</v>
      </c>
      <c r="B70" s="123">
        <v>220</v>
      </c>
      <c r="C70" s="123"/>
      <c r="D70" s="123">
        <v>262</v>
      </c>
      <c r="E70" s="162">
        <f>SUM(F70:K70)</f>
        <v>1386530</v>
      </c>
      <c r="F70" s="162">
        <f>SUM(F72)</f>
        <v>0</v>
      </c>
      <c r="G70" s="162">
        <f>SUM(G73:G74)</f>
        <v>1386530</v>
      </c>
      <c r="H70" s="163"/>
      <c r="I70" s="163"/>
      <c r="J70" s="162">
        <f>SUM(J75)</f>
        <v>0</v>
      </c>
      <c r="K70" s="124"/>
    </row>
    <row r="71" spans="1:11" x14ac:dyDescent="0.25">
      <c r="A71" s="128" t="s">
        <v>8</v>
      </c>
      <c r="B71" s="75"/>
      <c r="C71" s="75"/>
      <c r="D71" s="75"/>
      <c r="E71" s="156"/>
      <c r="F71" s="156"/>
      <c r="G71" s="156"/>
      <c r="H71" s="157"/>
      <c r="I71" s="157"/>
      <c r="J71" s="156"/>
      <c r="K71" s="129"/>
    </row>
    <row r="72" spans="1:11" x14ac:dyDescent="0.25">
      <c r="A72" s="132" t="s">
        <v>355</v>
      </c>
      <c r="B72" s="75">
        <v>2201</v>
      </c>
      <c r="C72" s="84" t="s">
        <v>336</v>
      </c>
      <c r="D72" s="75">
        <v>262</v>
      </c>
      <c r="E72" s="156">
        <f t="shared" ref="E72:E75" si="2">SUM(F72:K72)</f>
        <v>0</v>
      </c>
      <c r="F72" s="156"/>
      <c r="G72" s="156"/>
      <c r="H72" s="157"/>
      <c r="I72" s="157"/>
      <c r="J72" s="156"/>
      <c r="K72" s="129"/>
    </row>
    <row r="73" spans="1:11" x14ac:dyDescent="0.25">
      <c r="A73" s="132" t="s">
        <v>355</v>
      </c>
      <c r="B73" s="133">
        <v>2202</v>
      </c>
      <c r="C73" s="134" t="s">
        <v>349</v>
      </c>
      <c r="D73" s="133">
        <v>262</v>
      </c>
      <c r="E73" s="156">
        <f t="shared" si="2"/>
        <v>1285730</v>
      </c>
      <c r="F73" s="166"/>
      <c r="G73" s="166">
        <v>1285730</v>
      </c>
      <c r="H73" s="167"/>
      <c r="I73" s="167"/>
      <c r="J73" s="166"/>
      <c r="K73" s="135"/>
    </row>
    <row r="74" spans="1:11" x14ac:dyDescent="0.25">
      <c r="A74" s="132" t="s">
        <v>355</v>
      </c>
      <c r="B74" s="133">
        <v>2203</v>
      </c>
      <c r="C74" s="134" t="s">
        <v>341</v>
      </c>
      <c r="D74" s="133">
        <v>262</v>
      </c>
      <c r="E74" s="156">
        <f t="shared" si="2"/>
        <v>100800</v>
      </c>
      <c r="F74" s="166"/>
      <c r="G74" s="166">
        <v>100800</v>
      </c>
      <c r="H74" s="167"/>
      <c r="I74" s="167"/>
      <c r="J74" s="166"/>
      <c r="K74" s="135"/>
    </row>
    <row r="75" spans="1:11" ht="13.5" thickBot="1" x14ac:dyDescent="0.3">
      <c r="A75" s="136" t="s">
        <v>355</v>
      </c>
      <c r="B75" s="126">
        <v>2204</v>
      </c>
      <c r="C75" s="126" t="s">
        <v>242</v>
      </c>
      <c r="D75" s="126">
        <v>262</v>
      </c>
      <c r="E75" s="156">
        <f t="shared" si="2"/>
        <v>0</v>
      </c>
      <c r="F75" s="164"/>
      <c r="G75" s="164"/>
      <c r="H75" s="165"/>
      <c r="I75" s="165"/>
      <c r="J75" s="164"/>
      <c r="K75" s="127"/>
    </row>
    <row r="76" spans="1:11" s="109" customFormat="1" x14ac:dyDescent="0.25">
      <c r="A76" s="122" t="s">
        <v>125</v>
      </c>
      <c r="B76" s="123">
        <v>230</v>
      </c>
      <c r="C76" s="123"/>
      <c r="D76" s="123">
        <v>290</v>
      </c>
      <c r="E76" s="162">
        <f>SUM(F76:J76)</f>
        <v>2137580.7999999998</v>
      </c>
      <c r="F76" s="162">
        <f>SUM(F78:F79)</f>
        <v>113703</v>
      </c>
      <c r="G76" s="162">
        <f>SUM(G81:G82)</f>
        <v>1931431</v>
      </c>
      <c r="H76" s="163"/>
      <c r="I76" s="163"/>
      <c r="J76" s="162">
        <f>SUM(J80+J83+J79)</f>
        <v>92446.8</v>
      </c>
      <c r="K76" s="124"/>
    </row>
    <row r="77" spans="1:11" x14ac:dyDescent="0.25">
      <c r="A77" s="128" t="s">
        <v>8</v>
      </c>
      <c r="B77" s="75"/>
      <c r="C77" s="75"/>
      <c r="D77" s="75"/>
      <c r="E77" s="156"/>
      <c r="F77" s="156"/>
      <c r="G77" s="156"/>
      <c r="H77" s="157"/>
      <c r="I77" s="157"/>
      <c r="J77" s="156"/>
      <c r="K77" s="129"/>
    </row>
    <row r="78" spans="1:11" x14ac:dyDescent="0.25">
      <c r="A78" s="132" t="s">
        <v>356</v>
      </c>
      <c r="B78" s="75">
        <v>2301</v>
      </c>
      <c r="C78" s="84" t="s">
        <v>336</v>
      </c>
      <c r="D78" s="75">
        <v>290</v>
      </c>
      <c r="E78" s="156">
        <f t="shared" ref="E78:E83" si="3">SUM(F78:K78)</f>
        <v>33703</v>
      </c>
      <c r="F78" s="156">
        <v>33703</v>
      </c>
      <c r="G78" s="156"/>
      <c r="H78" s="157"/>
      <c r="I78" s="157"/>
      <c r="J78" s="156"/>
      <c r="K78" s="129"/>
    </row>
    <row r="79" spans="1:11" ht="25.5" x14ac:dyDescent="0.25">
      <c r="A79" s="132" t="s">
        <v>371</v>
      </c>
      <c r="B79" s="133">
        <v>2302</v>
      </c>
      <c r="C79" s="84" t="s">
        <v>336</v>
      </c>
      <c r="D79" s="133">
        <v>290</v>
      </c>
      <c r="E79" s="156">
        <f t="shared" si="3"/>
        <v>172446.8</v>
      </c>
      <c r="F79" s="166">
        <v>80000</v>
      </c>
      <c r="G79" s="166"/>
      <c r="H79" s="167"/>
      <c r="I79" s="167"/>
      <c r="J79" s="166">
        <v>92446.8</v>
      </c>
      <c r="K79" s="135"/>
    </row>
    <row r="80" spans="1:11" x14ac:dyDescent="0.25">
      <c r="A80" s="132" t="s">
        <v>357</v>
      </c>
      <c r="B80" s="133">
        <v>2303</v>
      </c>
      <c r="C80" s="75" t="s">
        <v>242</v>
      </c>
      <c r="D80" s="133">
        <v>290</v>
      </c>
      <c r="E80" s="156">
        <f t="shared" si="3"/>
        <v>0</v>
      </c>
      <c r="F80" s="166"/>
      <c r="G80" s="166"/>
      <c r="H80" s="167"/>
      <c r="I80" s="167"/>
      <c r="J80" s="166"/>
      <c r="K80" s="135"/>
    </row>
    <row r="81" spans="1:11" x14ac:dyDescent="0.25">
      <c r="A81" s="132" t="s">
        <v>358</v>
      </c>
      <c r="B81" s="133">
        <v>2304</v>
      </c>
      <c r="C81" s="137" t="s">
        <v>339</v>
      </c>
      <c r="D81" s="133">
        <v>290</v>
      </c>
      <c r="E81" s="156">
        <f t="shared" si="3"/>
        <v>1822428</v>
      </c>
      <c r="F81" s="166"/>
      <c r="G81" s="166">
        <v>1822428</v>
      </c>
      <c r="H81" s="167"/>
      <c r="I81" s="167"/>
      <c r="J81" s="166"/>
      <c r="K81" s="135"/>
    </row>
    <row r="82" spans="1:11" x14ac:dyDescent="0.25">
      <c r="A82" s="132" t="s">
        <v>358</v>
      </c>
      <c r="B82" s="133">
        <v>2305</v>
      </c>
      <c r="C82" s="134" t="s">
        <v>346</v>
      </c>
      <c r="D82" s="133">
        <v>290</v>
      </c>
      <c r="E82" s="156">
        <f t="shared" si="3"/>
        <v>109003</v>
      </c>
      <c r="F82" s="166"/>
      <c r="G82" s="166">
        <v>109003</v>
      </c>
      <c r="H82" s="167"/>
      <c r="I82" s="167"/>
      <c r="J82" s="166"/>
      <c r="K82" s="135"/>
    </row>
    <row r="83" spans="1:11" ht="13.5" thickBot="1" x14ac:dyDescent="0.3">
      <c r="A83" s="136" t="s">
        <v>358</v>
      </c>
      <c r="B83" s="126">
        <v>2306</v>
      </c>
      <c r="C83" s="126" t="s">
        <v>242</v>
      </c>
      <c r="D83" s="126">
        <v>290</v>
      </c>
      <c r="E83" s="156">
        <f t="shared" si="3"/>
        <v>0</v>
      </c>
      <c r="F83" s="164"/>
      <c r="G83" s="164"/>
      <c r="H83" s="165"/>
      <c r="I83" s="165"/>
      <c r="J83" s="164"/>
      <c r="K83" s="127"/>
    </row>
    <row r="84" spans="1:11" ht="13.5" thickBot="1" x14ac:dyDescent="0.3">
      <c r="A84" s="138" t="s">
        <v>126</v>
      </c>
      <c r="B84" s="139">
        <v>240</v>
      </c>
      <c r="C84" s="139" t="s">
        <v>242</v>
      </c>
      <c r="D84" s="139">
        <v>241</v>
      </c>
      <c r="E84" s="168"/>
      <c r="F84" s="168"/>
      <c r="G84" s="169"/>
      <c r="H84" s="169"/>
      <c r="I84" s="169"/>
      <c r="J84" s="168"/>
      <c r="K84" s="140"/>
    </row>
    <row r="85" spans="1:11" ht="26.25" thickBot="1" x14ac:dyDescent="0.3">
      <c r="A85" s="141" t="s">
        <v>127</v>
      </c>
      <c r="B85" s="142">
        <v>250</v>
      </c>
      <c r="C85" s="142" t="s">
        <v>242</v>
      </c>
      <c r="D85" s="142">
        <v>290</v>
      </c>
      <c r="E85" s="170">
        <f>SUM(F85:K85)</f>
        <v>0</v>
      </c>
      <c r="F85" s="170"/>
      <c r="G85" s="171"/>
      <c r="H85" s="171"/>
      <c r="I85" s="171"/>
      <c r="J85" s="170"/>
      <c r="K85" s="143"/>
    </row>
    <row r="86" spans="1:11" s="109" customFormat="1" x14ac:dyDescent="0.25">
      <c r="A86" s="144" t="s">
        <v>128</v>
      </c>
      <c r="B86" s="145">
        <v>260</v>
      </c>
      <c r="C86" s="145"/>
      <c r="D86" s="145"/>
      <c r="E86" s="172">
        <f>SUM(E88:E109)</f>
        <v>13629600.429999998</v>
      </c>
      <c r="F86" s="172">
        <f>SUM(F88+F90+F92+F96+F99+F102+F106+F94)</f>
        <v>10029081</v>
      </c>
      <c r="G86" s="172">
        <f>SUM(G91+G97+G100+G103+G107+G108)</f>
        <v>2540219</v>
      </c>
      <c r="H86" s="173"/>
      <c r="I86" s="173"/>
      <c r="J86" s="172">
        <f>SUM(J88+J93+J98+J101+J104+J109+J90)</f>
        <v>1060300.43</v>
      </c>
      <c r="K86" s="146"/>
    </row>
    <row r="87" spans="1:11" x14ac:dyDescent="0.25">
      <c r="A87" s="128" t="s">
        <v>8</v>
      </c>
      <c r="B87" s="75"/>
      <c r="C87" s="75"/>
      <c r="D87" s="75"/>
      <c r="E87" s="156"/>
      <c r="F87" s="156"/>
      <c r="G87" s="156"/>
      <c r="H87" s="157"/>
      <c r="I87" s="157"/>
      <c r="J87" s="156"/>
      <c r="K87" s="129"/>
    </row>
    <row r="88" spans="1:11" x14ac:dyDescent="0.25">
      <c r="A88" s="132" t="s">
        <v>243</v>
      </c>
      <c r="B88" s="75">
        <v>2601</v>
      </c>
      <c r="C88" s="84" t="s">
        <v>336</v>
      </c>
      <c r="D88" s="75">
        <v>221</v>
      </c>
      <c r="E88" s="156">
        <f t="shared" ref="E88:E109" si="4">SUM(F88:K88)</f>
        <v>265430.06</v>
      </c>
      <c r="F88" s="156">
        <v>225000</v>
      </c>
      <c r="G88" s="156"/>
      <c r="H88" s="157"/>
      <c r="I88" s="157"/>
      <c r="J88" s="156">
        <v>40430.06</v>
      </c>
      <c r="K88" s="129"/>
    </row>
    <row r="89" spans="1:11" x14ac:dyDescent="0.25">
      <c r="A89" s="132" t="s">
        <v>243</v>
      </c>
      <c r="B89" s="75">
        <v>2602</v>
      </c>
      <c r="C89" s="75" t="s">
        <v>242</v>
      </c>
      <c r="D89" s="75">
        <v>221</v>
      </c>
      <c r="E89" s="156">
        <f t="shared" si="4"/>
        <v>0</v>
      </c>
      <c r="F89" s="156"/>
      <c r="G89" s="156"/>
      <c r="H89" s="157"/>
      <c r="I89" s="157"/>
      <c r="J89" s="156"/>
      <c r="K89" s="129"/>
    </row>
    <row r="90" spans="1:11" x14ac:dyDescent="0.25">
      <c r="A90" s="132" t="s">
        <v>244</v>
      </c>
      <c r="B90" s="75">
        <v>2603</v>
      </c>
      <c r="C90" s="84" t="s">
        <v>336</v>
      </c>
      <c r="D90" s="75">
        <v>222</v>
      </c>
      <c r="E90" s="156">
        <f t="shared" si="4"/>
        <v>181000</v>
      </c>
      <c r="F90" s="156">
        <v>159000</v>
      </c>
      <c r="G90" s="156"/>
      <c r="H90" s="157"/>
      <c r="I90" s="157"/>
      <c r="J90" s="156">
        <v>22000</v>
      </c>
      <c r="K90" s="129"/>
    </row>
    <row r="91" spans="1:11" x14ac:dyDescent="0.25">
      <c r="A91" s="132" t="s">
        <v>244</v>
      </c>
      <c r="B91" s="75">
        <v>2604</v>
      </c>
      <c r="C91" s="84" t="s">
        <v>341</v>
      </c>
      <c r="D91" s="75">
        <v>222</v>
      </c>
      <c r="E91" s="156">
        <f t="shared" si="4"/>
        <v>30000</v>
      </c>
      <c r="F91" s="156"/>
      <c r="G91" s="156">
        <v>30000</v>
      </c>
      <c r="H91" s="157"/>
      <c r="I91" s="157"/>
      <c r="J91" s="156"/>
      <c r="K91" s="129"/>
    </row>
    <row r="92" spans="1:11" x14ac:dyDescent="0.25">
      <c r="A92" s="132" t="s">
        <v>245</v>
      </c>
      <c r="B92" s="75">
        <v>2605</v>
      </c>
      <c r="C92" s="84" t="s">
        <v>336</v>
      </c>
      <c r="D92" s="75">
        <v>223</v>
      </c>
      <c r="E92" s="156">
        <f t="shared" si="4"/>
        <v>6068180</v>
      </c>
      <c r="F92" s="156">
        <v>6068180</v>
      </c>
      <c r="G92" s="156"/>
      <c r="H92" s="157"/>
      <c r="I92" s="157"/>
      <c r="J92" s="156"/>
      <c r="K92" s="129"/>
    </row>
    <row r="93" spans="1:11" x14ac:dyDescent="0.25">
      <c r="A93" s="132" t="s">
        <v>245</v>
      </c>
      <c r="B93" s="75">
        <v>2606</v>
      </c>
      <c r="C93" s="75" t="s">
        <v>242</v>
      </c>
      <c r="D93" s="75">
        <v>223</v>
      </c>
      <c r="E93" s="156">
        <f t="shared" si="4"/>
        <v>0</v>
      </c>
      <c r="F93" s="156"/>
      <c r="G93" s="156"/>
      <c r="H93" s="157"/>
      <c r="I93" s="157"/>
      <c r="J93" s="156"/>
      <c r="K93" s="129"/>
    </row>
    <row r="94" spans="1:11" x14ac:dyDescent="0.25">
      <c r="A94" s="132" t="s">
        <v>246</v>
      </c>
      <c r="B94" s="75">
        <v>2607</v>
      </c>
      <c r="C94" s="84" t="s">
        <v>336</v>
      </c>
      <c r="D94" s="75">
        <v>224</v>
      </c>
      <c r="E94" s="156">
        <f t="shared" si="4"/>
        <v>66000</v>
      </c>
      <c r="F94" s="156">
        <v>66000</v>
      </c>
      <c r="G94" s="156"/>
      <c r="H94" s="157"/>
      <c r="I94" s="157"/>
      <c r="J94" s="156"/>
      <c r="K94" s="129"/>
    </row>
    <row r="95" spans="1:11" x14ac:dyDescent="0.25">
      <c r="A95" s="132" t="s">
        <v>246</v>
      </c>
      <c r="B95" s="75">
        <v>2608</v>
      </c>
      <c r="C95" s="75" t="s">
        <v>242</v>
      </c>
      <c r="D95" s="75">
        <v>224</v>
      </c>
      <c r="E95" s="156">
        <f t="shared" si="4"/>
        <v>0</v>
      </c>
      <c r="F95" s="156"/>
      <c r="G95" s="156"/>
      <c r="H95" s="157"/>
      <c r="I95" s="157"/>
      <c r="J95" s="156"/>
      <c r="K95" s="129"/>
    </row>
    <row r="96" spans="1:11" x14ac:dyDescent="0.25">
      <c r="A96" s="132" t="s">
        <v>247</v>
      </c>
      <c r="B96" s="75">
        <v>2609</v>
      </c>
      <c r="C96" s="84" t="s">
        <v>336</v>
      </c>
      <c r="D96" s="75">
        <v>225</v>
      </c>
      <c r="E96" s="156">
        <f t="shared" si="4"/>
        <v>1025000</v>
      </c>
      <c r="F96" s="156">
        <v>1025000</v>
      </c>
      <c r="G96" s="156"/>
      <c r="H96" s="157"/>
      <c r="I96" s="157"/>
      <c r="J96" s="156"/>
      <c r="K96" s="129"/>
    </row>
    <row r="97" spans="1:11" x14ac:dyDescent="0.25">
      <c r="A97" s="132" t="s">
        <v>247</v>
      </c>
      <c r="B97" s="75">
        <v>2610</v>
      </c>
      <c r="C97" s="84" t="s">
        <v>344</v>
      </c>
      <c r="D97" s="75">
        <v>225</v>
      </c>
      <c r="E97" s="156">
        <f t="shared" si="4"/>
        <v>510000</v>
      </c>
      <c r="F97" s="156"/>
      <c r="G97" s="156">
        <v>510000</v>
      </c>
      <c r="H97" s="157"/>
      <c r="I97" s="157"/>
      <c r="J97" s="156"/>
      <c r="K97" s="129"/>
    </row>
    <row r="98" spans="1:11" x14ac:dyDescent="0.25">
      <c r="A98" s="132" t="s">
        <v>247</v>
      </c>
      <c r="B98" s="75">
        <v>2611</v>
      </c>
      <c r="C98" s="75" t="s">
        <v>242</v>
      </c>
      <c r="D98" s="75">
        <v>225</v>
      </c>
      <c r="E98" s="156">
        <f t="shared" si="4"/>
        <v>4080</v>
      </c>
      <c r="F98" s="156"/>
      <c r="G98" s="156"/>
      <c r="H98" s="157"/>
      <c r="I98" s="157"/>
      <c r="J98" s="156">
        <v>4080</v>
      </c>
      <c r="K98" s="129"/>
    </row>
    <row r="99" spans="1:11" x14ac:dyDescent="0.25">
      <c r="A99" s="132" t="s">
        <v>248</v>
      </c>
      <c r="B99" s="75">
        <v>2612</v>
      </c>
      <c r="C99" s="84" t="s">
        <v>336</v>
      </c>
      <c r="D99" s="75">
        <v>226</v>
      </c>
      <c r="E99" s="156">
        <f t="shared" si="4"/>
        <v>765000</v>
      </c>
      <c r="F99" s="156">
        <v>765000</v>
      </c>
      <c r="G99" s="156"/>
      <c r="H99" s="157"/>
      <c r="I99" s="157"/>
      <c r="J99" s="156"/>
      <c r="K99" s="129"/>
    </row>
    <row r="100" spans="1:11" x14ac:dyDescent="0.25">
      <c r="A100" s="132" t="s">
        <v>248</v>
      </c>
      <c r="B100" s="75">
        <v>2613</v>
      </c>
      <c r="C100" s="84" t="s">
        <v>344</v>
      </c>
      <c r="D100" s="75">
        <v>226</v>
      </c>
      <c r="E100" s="156">
        <f t="shared" si="4"/>
        <v>607784</v>
      </c>
      <c r="F100" s="156"/>
      <c r="G100" s="156">
        <v>607784</v>
      </c>
      <c r="H100" s="157"/>
      <c r="I100" s="157"/>
      <c r="J100" s="156"/>
      <c r="K100" s="129"/>
    </row>
    <row r="101" spans="1:11" x14ac:dyDescent="0.25">
      <c r="A101" s="132" t="s">
        <v>248</v>
      </c>
      <c r="B101" s="75">
        <v>2614</v>
      </c>
      <c r="C101" s="75" t="s">
        <v>242</v>
      </c>
      <c r="D101" s="75">
        <v>226</v>
      </c>
      <c r="E101" s="156">
        <f t="shared" si="4"/>
        <v>204077.87</v>
      </c>
      <c r="F101" s="156"/>
      <c r="G101" s="156"/>
      <c r="H101" s="157"/>
      <c r="I101" s="157"/>
      <c r="J101" s="156">
        <v>204077.87</v>
      </c>
      <c r="K101" s="129"/>
    </row>
    <row r="102" spans="1:11" x14ac:dyDescent="0.25">
      <c r="A102" s="132" t="s">
        <v>249</v>
      </c>
      <c r="B102" s="75">
        <v>2615</v>
      </c>
      <c r="C102" s="84" t="s">
        <v>336</v>
      </c>
      <c r="D102" s="75">
        <v>310</v>
      </c>
      <c r="E102" s="156">
        <f t="shared" si="4"/>
        <v>465901</v>
      </c>
      <c r="F102" s="156">
        <v>465901</v>
      </c>
      <c r="G102" s="156"/>
      <c r="H102" s="157"/>
      <c r="I102" s="157"/>
      <c r="J102" s="156"/>
      <c r="K102" s="129"/>
    </row>
    <row r="103" spans="1:11" x14ac:dyDescent="0.25">
      <c r="A103" s="132" t="s">
        <v>249</v>
      </c>
      <c r="B103" s="75">
        <v>2617</v>
      </c>
      <c r="C103" s="84" t="s">
        <v>342</v>
      </c>
      <c r="D103" s="75">
        <v>310</v>
      </c>
      <c r="E103" s="156">
        <f t="shared" si="4"/>
        <v>0</v>
      </c>
      <c r="F103" s="156"/>
      <c r="G103" s="156"/>
      <c r="H103" s="157"/>
      <c r="I103" s="157"/>
      <c r="J103" s="156"/>
      <c r="K103" s="129"/>
    </row>
    <row r="104" spans="1:11" x14ac:dyDescent="0.25">
      <c r="A104" s="132" t="s">
        <v>249</v>
      </c>
      <c r="B104" s="75">
        <v>2618</v>
      </c>
      <c r="C104" s="75" t="s">
        <v>242</v>
      </c>
      <c r="D104" s="75">
        <v>310</v>
      </c>
      <c r="E104" s="156">
        <f t="shared" si="4"/>
        <v>445031</v>
      </c>
      <c r="F104" s="156"/>
      <c r="G104" s="156"/>
      <c r="H104" s="157"/>
      <c r="I104" s="157"/>
      <c r="J104" s="156">
        <v>445031</v>
      </c>
      <c r="K104" s="129"/>
    </row>
    <row r="105" spans="1:11" x14ac:dyDescent="0.25">
      <c r="A105" s="132" t="s">
        <v>250</v>
      </c>
      <c r="B105" s="75">
        <v>2619</v>
      </c>
      <c r="C105" s="75" t="s">
        <v>242</v>
      </c>
      <c r="D105" s="75">
        <v>320</v>
      </c>
      <c r="E105" s="156">
        <f t="shared" si="4"/>
        <v>0</v>
      </c>
      <c r="F105" s="156"/>
      <c r="G105" s="156"/>
      <c r="H105" s="157"/>
      <c r="I105" s="157"/>
      <c r="J105" s="156"/>
      <c r="K105" s="129"/>
    </row>
    <row r="106" spans="1:11" x14ac:dyDescent="0.25">
      <c r="A106" s="132" t="s">
        <v>251</v>
      </c>
      <c r="B106" s="133">
        <v>2620</v>
      </c>
      <c r="C106" s="84" t="s">
        <v>336</v>
      </c>
      <c r="D106" s="133">
        <v>340</v>
      </c>
      <c r="E106" s="156">
        <f t="shared" si="4"/>
        <v>1255000</v>
      </c>
      <c r="F106" s="166">
        <v>1255000</v>
      </c>
      <c r="G106" s="166"/>
      <c r="H106" s="167"/>
      <c r="I106" s="167"/>
      <c r="J106" s="166"/>
      <c r="K106" s="135"/>
    </row>
    <row r="107" spans="1:11" x14ac:dyDescent="0.25">
      <c r="A107" s="132" t="s">
        <v>251</v>
      </c>
      <c r="B107" s="133">
        <v>2621</v>
      </c>
      <c r="C107" s="134" t="s">
        <v>346</v>
      </c>
      <c r="D107" s="133">
        <v>340</v>
      </c>
      <c r="E107" s="156">
        <f t="shared" si="4"/>
        <v>435680</v>
      </c>
      <c r="F107" s="166"/>
      <c r="G107" s="166">
        <v>435680</v>
      </c>
      <c r="H107" s="167"/>
      <c r="I107" s="167"/>
      <c r="J107" s="166"/>
      <c r="K107" s="135"/>
    </row>
    <row r="108" spans="1:11" x14ac:dyDescent="0.25">
      <c r="A108" s="132" t="s">
        <v>251</v>
      </c>
      <c r="B108" s="133">
        <v>2622</v>
      </c>
      <c r="C108" s="134" t="s">
        <v>349</v>
      </c>
      <c r="D108" s="133">
        <v>340</v>
      </c>
      <c r="E108" s="156">
        <f t="shared" si="4"/>
        <v>956755</v>
      </c>
      <c r="F108" s="166"/>
      <c r="G108" s="166">
        <v>956755</v>
      </c>
      <c r="H108" s="167"/>
      <c r="I108" s="167"/>
      <c r="J108" s="166"/>
      <c r="K108" s="135"/>
    </row>
    <row r="109" spans="1:11" ht="13.5" thickBot="1" x14ac:dyDescent="0.3">
      <c r="A109" s="147" t="s">
        <v>251</v>
      </c>
      <c r="B109" s="126">
        <v>2623</v>
      </c>
      <c r="C109" s="75" t="s">
        <v>242</v>
      </c>
      <c r="D109" s="126">
        <v>340</v>
      </c>
      <c r="E109" s="156">
        <f t="shared" si="4"/>
        <v>344681.5</v>
      </c>
      <c r="F109" s="164"/>
      <c r="G109" s="164"/>
      <c r="H109" s="165"/>
      <c r="I109" s="165"/>
      <c r="J109" s="164">
        <v>344681.5</v>
      </c>
      <c r="K109" s="127"/>
    </row>
    <row r="110" spans="1:11" x14ac:dyDescent="0.25">
      <c r="A110" s="122" t="s">
        <v>9</v>
      </c>
      <c r="B110" s="123">
        <v>300</v>
      </c>
      <c r="C110" s="123" t="s">
        <v>7</v>
      </c>
      <c r="D110" s="123"/>
      <c r="E110" s="162">
        <f>SUM(F110:K110)</f>
        <v>0</v>
      </c>
      <c r="F110" s="162"/>
      <c r="G110" s="163"/>
      <c r="H110" s="163"/>
      <c r="I110" s="163"/>
      <c r="J110" s="162">
        <f>SUM(J112)</f>
        <v>0</v>
      </c>
      <c r="K110" s="124"/>
    </row>
    <row r="111" spans="1:11" ht="14.25" customHeight="1" x14ac:dyDescent="0.25">
      <c r="A111" s="128" t="s">
        <v>8</v>
      </c>
      <c r="B111" s="75"/>
      <c r="C111" s="75"/>
      <c r="D111" s="75"/>
      <c r="E111" s="156"/>
      <c r="F111" s="156"/>
      <c r="G111" s="157"/>
      <c r="H111" s="157"/>
      <c r="I111" s="157"/>
      <c r="J111" s="156"/>
      <c r="K111" s="129"/>
    </row>
    <row r="112" spans="1:11" x14ac:dyDescent="0.25">
      <c r="A112" s="132" t="s">
        <v>129</v>
      </c>
      <c r="B112" s="75">
        <v>310</v>
      </c>
      <c r="C112" s="75" t="s">
        <v>242</v>
      </c>
      <c r="D112" s="75"/>
      <c r="E112" s="156">
        <f t="shared" ref="E112" si="5">SUM(F112:K112)</f>
        <v>0</v>
      </c>
      <c r="F112" s="156"/>
      <c r="G112" s="157"/>
      <c r="H112" s="157"/>
      <c r="I112" s="157"/>
      <c r="J112" s="156"/>
      <c r="K112" s="129"/>
    </row>
    <row r="113" spans="1:11" ht="13.5" thickBot="1" x14ac:dyDescent="0.3">
      <c r="A113" s="136" t="s">
        <v>130</v>
      </c>
      <c r="B113" s="126">
        <v>320</v>
      </c>
      <c r="C113" s="126"/>
      <c r="D113" s="126"/>
      <c r="E113" s="164"/>
      <c r="F113" s="164"/>
      <c r="G113" s="165"/>
      <c r="H113" s="165"/>
      <c r="I113" s="165"/>
      <c r="J113" s="164"/>
      <c r="K113" s="127"/>
    </row>
    <row r="114" spans="1:11" x14ac:dyDescent="0.25">
      <c r="A114" s="122" t="s">
        <v>10</v>
      </c>
      <c r="B114" s="123">
        <v>400</v>
      </c>
      <c r="C114" s="123"/>
      <c r="D114" s="123"/>
      <c r="E114" s="162">
        <f>SUM(F114:K114)</f>
        <v>0</v>
      </c>
      <c r="F114" s="162"/>
      <c r="G114" s="163"/>
      <c r="H114" s="163"/>
      <c r="I114" s="163"/>
      <c r="J114" s="162">
        <f>SUM(J116)</f>
        <v>0</v>
      </c>
      <c r="K114" s="124"/>
    </row>
    <row r="115" spans="1:11" ht="14.25" customHeight="1" x14ac:dyDescent="0.25">
      <c r="A115" s="128" t="s">
        <v>8</v>
      </c>
      <c r="B115" s="75"/>
      <c r="C115" s="75"/>
      <c r="D115" s="75"/>
      <c r="E115" s="156"/>
      <c r="F115" s="156"/>
      <c r="G115" s="157"/>
      <c r="H115" s="157"/>
      <c r="I115" s="157"/>
      <c r="J115" s="156"/>
      <c r="K115" s="129"/>
    </row>
    <row r="116" spans="1:11" x14ac:dyDescent="0.25">
      <c r="A116" s="132" t="s">
        <v>131</v>
      </c>
      <c r="B116" s="75">
        <v>410</v>
      </c>
      <c r="C116" s="75" t="s">
        <v>242</v>
      </c>
      <c r="D116" s="75"/>
      <c r="E116" s="156">
        <f t="shared" ref="E116" si="6">SUM(F116:K116)</f>
        <v>0</v>
      </c>
      <c r="F116" s="156"/>
      <c r="G116" s="157"/>
      <c r="H116" s="157"/>
      <c r="I116" s="157"/>
      <c r="J116" s="156"/>
      <c r="K116" s="129"/>
    </row>
    <row r="117" spans="1:11" ht="13.5" thickBot="1" x14ac:dyDescent="0.3">
      <c r="A117" s="136" t="s">
        <v>132</v>
      </c>
      <c r="B117" s="126">
        <v>420</v>
      </c>
      <c r="C117" s="126"/>
      <c r="D117" s="126"/>
      <c r="E117" s="164"/>
      <c r="F117" s="164"/>
      <c r="G117" s="165"/>
      <c r="H117" s="165"/>
      <c r="I117" s="165"/>
      <c r="J117" s="164"/>
      <c r="K117" s="127"/>
    </row>
    <row r="118" spans="1:11" x14ac:dyDescent="0.25">
      <c r="A118" s="148" t="s">
        <v>11</v>
      </c>
      <c r="B118" s="123">
        <v>500</v>
      </c>
      <c r="C118" s="123" t="s">
        <v>7</v>
      </c>
      <c r="D118" s="123"/>
      <c r="E118" s="162">
        <f>SUM(F118:K118)</f>
        <v>0</v>
      </c>
      <c r="F118" s="162"/>
      <c r="G118" s="163"/>
      <c r="H118" s="163"/>
      <c r="I118" s="163"/>
      <c r="J118" s="162"/>
      <c r="K118" s="124"/>
    </row>
    <row r="119" spans="1:11" ht="13.5" thickBot="1" x14ac:dyDescent="0.3">
      <c r="A119" s="149" t="s">
        <v>12</v>
      </c>
      <c r="B119" s="150">
        <v>600</v>
      </c>
      <c r="C119" s="150" t="s">
        <v>7</v>
      </c>
      <c r="D119" s="150"/>
      <c r="E119" s="174">
        <f>SUM(F119:K119)</f>
        <v>0</v>
      </c>
      <c r="F119" s="174"/>
      <c r="G119" s="175"/>
      <c r="H119" s="175"/>
      <c r="I119" s="175"/>
      <c r="J119" s="174">
        <v>0</v>
      </c>
      <c r="K119" s="151"/>
    </row>
    <row r="120" spans="1:11" x14ac:dyDescent="0.25">
      <c r="A120" s="81"/>
      <c r="B120" s="82"/>
      <c r="C120" s="82"/>
      <c r="D120" s="82"/>
      <c r="E120" s="152"/>
      <c r="F120" s="82"/>
      <c r="G120" s="82"/>
      <c r="H120" s="82"/>
      <c r="I120" s="82"/>
      <c r="J120" s="82"/>
      <c r="K120" s="82"/>
    </row>
    <row r="121" spans="1:11" ht="33" customHeight="1" x14ac:dyDescent="0.25">
      <c r="A121" s="247" t="s">
        <v>194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</row>
    <row r="122" spans="1:11" x14ac:dyDescent="0.25">
      <c r="A122" s="2"/>
    </row>
    <row r="123" spans="1:11" x14ac:dyDescent="0.25">
      <c r="A123" s="2"/>
      <c r="E123" s="153">
        <f>E118+E9-E59</f>
        <v>90</v>
      </c>
    </row>
    <row r="124" spans="1:11" x14ac:dyDescent="0.25">
      <c r="A124" s="2"/>
    </row>
    <row r="125" spans="1:11" x14ac:dyDescent="0.25">
      <c r="A125" s="2"/>
    </row>
    <row r="126" spans="1:11" x14ac:dyDescent="0.25">
      <c r="A126" s="2"/>
    </row>
  </sheetData>
  <autoFilter ref="A8:L59"/>
  <mergeCells count="15">
    <mergeCell ref="A121:K121"/>
    <mergeCell ref="A1:K1"/>
    <mergeCell ref="A2:K2"/>
    <mergeCell ref="J6:K6"/>
    <mergeCell ref="A4:A7"/>
    <mergeCell ref="B4:B7"/>
    <mergeCell ref="C4:C7"/>
    <mergeCell ref="E5:E7"/>
    <mergeCell ref="F6:F7"/>
    <mergeCell ref="G6:G7"/>
    <mergeCell ref="H6:H7"/>
    <mergeCell ref="I6:I7"/>
    <mergeCell ref="E4:K4"/>
    <mergeCell ref="F5:K5"/>
    <mergeCell ref="D4:D7"/>
  </mergeCells>
  <pageMargins left="0.55118110236220474" right="0.35433070866141736" top="0.51181102362204722" bottom="0.42" header="0.31496062992125984" footer="0.31496062992125984"/>
  <pageSetup paperSize="9" scale="74" fitToHeight="2" orientation="landscape" horizontalDpi="300" verticalDpi="300" r:id="rId1"/>
  <rowBreaks count="1" manualBreakCount="1">
    <brk id="4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Normal="100" zoomScaleSheetLayoutView="100" workbookViewId="0">
      <selection activeCell="J13" sqref="J13"/>
    </sheetView>
  </sheetViews>
  <sheetFormatPr defaultRowHeight="12.75" x14ac:dyDescent="0.25"/>
  <cols>
    <col min="1" max="1" width="36" style="18" customWidth="1"/>
    <col min="2" max="2" width="6.42578125" style="18" customWidth="1"/>
    <col min="3" max="3" width="8.28515625" style="18" customWidth="1"/>
    <col min="4" max="12" width="11.42578125" style="18" customWidth="1"/>
    <col min="13" max="16384" width="9.140625" style="18"/>
  </cols>
  <sheetData>
    <row r="1" spans="1:12" ht="21" customHeight="1" x14ac:dyDescent="0.25">
      <c r="A1" s="248" t="s">
        <v>208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8.75" customHeight="1" x14ac:dyDescent="0.25">
      <c r="A2" s="248" t="s">
        <v>334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7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9.5" customHeight="1" x14ac:dyDescent="0.25">
      <c r="A4" s="251" t="s">
        <v>0</v>
      </c>
      <c r="B4" s="251" t="s">
        <v>1</v>
      </c>
      <c r="C4" s="251" t="s">
        <v>13</v>
      </c>
      <c r="D4" s="249" t="s">
        <v>14</v>
      </c>
      <c r="E4" s="264"/>
      <c r="F4" s="264"/>
      <c r="G4" s="264"/>
      <c r="H4" s="264"/>
      <c r="I4" s="264"/>
      <c r="J4" s="264"/>
      <c r="K4" s="264"/>
      <c r="L4" s="250"/>
    </row>
    <row r="5" spans="1:12" x14ac:dyDescent="0.25">
      <c r="A5" s="251"/>
      <c r="B5" s="251"/>
      <c r="C5" s="251"/>
      <c r="D5" s="257" t="s">
        <v>136</v>
      </c>
      <c r="E5" s="258"/>
      <c r="F5" s="259"/>
      <c r="G5" s="265" t="s">
        <v>4</v>
      </c>
      <c r="H5" s="266"/>
      <c r="I5" s="266"/>
      <c r="J5" s="266"/>
      <c r="K5" s="266"/>
      <c r="L5" s="267"/>
    </row>
    <row r="6" spans="1:12" ht="84.75" customHeight="1" x14ac:dyDescent="0.25">
      <c r="A6" s="251"/>
      <c r="B6" s="251"/>
      <c r="C6" s="251"/>
      <c r="D6" s="260"/>
      <c r="E6" s="261"/>
      <c r="F6" s="262"/>
      <c r="G6" s="249" t="s">
        <v>15</v>
      </c>
      <c r="H6" s="264"/>
      <c r="I6" s="250"/>
      <c r="J6" s="249" t="s">
        <v>16</v>
      </c>
      <c r="K6" s="264"/>
      <c r="L6" s="250"/>
    </row>
    <row r="7" spans="1:12" ht="51" x14ac:dyDescent="0.25">
      <c r="A7" s="251"/>
      <c r="B7" s="251"/>
      <c r="C7" s="251"/>
      <c r="D7" s="19" t="s">
        <v>372</v>
      </c>
      <c r="E7" s="19" t="s">
        <v>133</v>
      </c>
      <c r="F7" s="19" t="s">
        <v>134</v>
      </c>
      <c r="G7" s="19" t="s">
        <v>135</v>
      </c>
      <c r="H7" s="19" t="s">
        <v>133</v>
      </c>
      <c r="I7" s="19" t="s">
        <v>134</v>
      </c>
      <c r="J7" s="19" t="s">
        <v>372</v>
      </c>
      <c r="K7" s="19" t="s">
        <v>133</v>
      </c>
      <c r="L7" s="19" t="s">
        <v>134</v>
      </c>
    </row>
    <row r="8" spans="1:12" x14ac:dyDescent="0.25">
      <c r="A8" s="113">
        <v>1</v>
      </c>
      <c r="B8" s="113">
        <v>2</v>
      </c>
      <c r="C8" s="113">
        <v>3</v>
      </c>
      <c r="D8" s="113">
        <v>4</v>
      </c>
      <c r="E8" s="113">
        <v>5</v>
      </c>
      <c r="F8" s="113">
        <v>6</v>
      </c>
      <c r="G8" s="113">
        <v>7</v>
      </c>
      <c r="H8" s="113">
        <v>8</v>
      </c>
      <c r="I8" s="113">
        <v>9</v>
      </c>
      <c r="J8" s="113">
        <v>10</v>
      </c>
      <c r="K8" s="113">
        <v>11</v>
      </c>
      <c r="L8" s="113">
        <v>12</v>
      </c>
    </row>
    <row r="9" spans="1:12" ht="25.5" x14ac:dyDescent="0.25">
      <c r="A9" s="77" t="s">
        <v>17</v>
      </c>
      <c r="B9" s="83" t="s">
        <v>18</v>
      </c>
      <c r="C9" s="83" t="s">
        <v>7</v>
      </c>
      <c r="D9" s="78">
        <f>SUM(J9)</f>
        <v>3012945</v>
      </c>
      <c r="E9" s="78"/>
      <c r="F9" s="78"/>
      <c r="G9" s="78"/>
      <c r="H9" s="78"/>
      <c r="I9" s="78"/>
      <c r="J9" s="78">
        <f>SUM(J13)</f>
        <v>3012945</v>
      </c>
      <c r="K9" s="78"/>
      <c r="L9" s="78"/>
    </row>
    <row r="10" spans="1:12" x14ac:dyDescent="0.25">
      <c r="A10" s="23" t="s">
        <v>4</v>
      </c>
      <c r="B10" s="84"/>
      <c r="C10" s="84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25.5" x14ac:dyDescent="0.25">
      <c r="A11" s="24" t="s">
        <v>137</v>
      </c>
      <c r="B11" s="84">
        <v>1001</v>
      </c>
      <c r="C11" s="84" t="s">
        <v>7</v>
      </c>
      <c r="D11" s="75"/>
      <c r="E11" s="75"/>
      <c r="F11" s="75"/>
      <c r="G11" s="75"/>
      <c r="H11" s="75"/>
      <c r="I11" s="75"/>
      <c r="J11" s="75"/>
      <c r="K11" s="75"/>
      <c r="L11" s="75"/>
    </row>
    <row r="12" spans="1:12" x14ac:dyDescent="0.25">
      <c r="A12" s="24"/>
      <c r="B12" s="84"/>
      <c r="C12" s="84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25.5" x14ac:dyDescent="0.25">
      <c r="A13" s="24" t="s">
        <v>19</v>
      </c>
      <c r="B13" s="84">
        <v>2001</v>
      </c>
      <c r="C13" s="84" t="s">
        <v>373</v>
      </c>
      <c r="D13" s="75">
        <f>SUM(J13)</f>
        <v>3012945</v>
      </c>
      <c r="E13" s="75"/>
      <c r="F13" s="75"/>
      <c r="G13" s="75"/>
      <c r="H13" s="75"/>
      <c r="I13" s="75"/>
      <c r="J13" s="75">
        <v>3012945</v>
      </c>
      <c r="K13" s="75"/>
      <c r="L13" s="75"/>
    </row>
    <row r="14" spans="1:12" x14ac:dyDescent="0.25">
      <c r="A14" s="24"/>
      <c r="B14" s="84"/>
      <c r="C14" s="84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27" customHeight="1" x14ac:dyDescent="0.25">
      <c r="A15" s="263" t="s">
        <v>194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ageMargins left="0.6" right="0.43" top="0.47" bottom="0.74803149606299213" header="0.31496062992125984" footer="0.31496062992125984"/>
  <pageSetup paperSize="9" scale="8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zoomScale="80" zoomScaleNormal="100" zoomScaleSheetLayoutView="80" workbookViewId="0">
      <selection activeCell="A13" sqref="A13"/>
    </sheetView>
  </sheetViews>
  <sheetFormatPr defaultRowHeight="12.75" x14ac:dyDescent="0.25"/>
  <cols>
    <col min="1" max="1" width="45" style="2" customWidth="1"/>
    <col min="2" max="2" width="12.140625" style="18" customWidth="1"/>
    <col min="3" max="3" width="31.7109375" style="18" customWidth="1"/>
    <col min="4" max="16384" width="9.140625" style="18"/>
  </cols>
  <sheetData>
    <row r="1" spans="1:3" ht="30.75" customHeight="1" x14ac:dyDescent="0.25">
      <c r="A1" s="248" t="s">
        <v>209</v>
      </c>
      <c r="B1" s="248"/>
      <c r="C1" s="248"/>
    </row>
    <row r="2" spans="1:3" x14ac:dyDescent="0.25">
      <c r="A2" s="268" t="s">
        <v>334</v>
      </c>
      <c r="B2" s="268"/>
      <c r="C2" s="268"/>
    </row>
    <row r="3" spans="1:3" x14ac:dyDescent="0.25">
      <c r="A3" s="268" t="s">
        <v>138</v>
      </c>
      <c r="B3" s="268"/>
      <c r="C3" s="268"/>
    </row>
    <row r="4" spans="1:3" x14ac:dyDescent="0.25">
      <c r="A4" s="21"/>
      <c r="B4" s="22"/>
      <c r="C4" s="22"/>
    </row>
    <row r="5" spans="1:3" ht="35.25" customHeight="1" x14ac:dyDescent="0.25">
      <c r="A5" s="112" t="s">
        <v>0</v>
      </c>
      <c r="B5" s="107" t="s">
        <v>1</v>
      </c>
      <c r="C5" s="112" t="s">
        <v>20</v>
      </c>
    </row>
    <row r="6" spans="1:3" x14ac:dyDescent="0.25">
      <c r="A6" s="79">
        <v>1</v>
      </c>
      <c r="B6" s="75">
        <v>2</v>
      </c>
      <c r="C6" s="75">
        <v>3</v>
      </c>
    </row>
    <row r="7" spans="1:3" x14ac:dyDescent="0.25">
      <c r="A7" s="24" t="s">
        <v>11</v>
      </c>
      <c r="B7" s="84" t="s">
        <v>21</v>
      </c>
      <c r="C7" s="75" t="s">
        <v>338</v>
      </c>
    </row>
    <row r="8" spans="1:3" x14ac:dyDescent="0.25">
      <c r="A8" s="24" t="s">
        <v>12</v>
      </c>
      <c r="B8" s="84" t="s">
        <v>23</v>
      </c>
      <c r="C8" s="75" t="s">
        <v>338</v>
      </c>
    </row>
    <row r="9" spans="1:3" x14ac:dyDescent="0.25">
      <c r="A9" s="24" t="s">
        <v>22</v>
      </c>
      <c r="B9" s="84" t="s">
        <v>24</v>
      </c>
      <c r="C9" s="75" t="s">
        <v>338</v>
      </c>
    </row>
    <row r="10" spans="1:3" x14ac:dyDescent="0.25">
      <c r="A10" s="24"/>
      <c r="B10" s="84"/>
      <c r="C10" s="75" t="s">
        <v>338</v>
      </c>
    </row>
    <row r="11" spans="1:3" x14ac:dyDescent="0.25">
      <c r="A11" s="24" t="s">
        <v>25</v>
      </c>
      <c r="B11" s="84" t="s">
        <v>26</v>
      </c>
      <c r="C11" s="75" t="s">
        <v>338</v>
      </c>
    </row>
    <row r="12" spans="1:3" x14ac:dyDescent="0.25">
      <c r="A12" s="24"/>
      <c r="B12" s="84"/>
      <c r="C12" s="75"/>
    </row>
    <row r="13" spans="1:3" x14ac:dyDescent="0.25">
      <c r="A13" s="81"/>
      <c r="B13" s="85"/>
      <c r="C13" s="82"/>
    </row>
    <row r="14" spans="1:3" x14ac:dyDescent="0.25">
      <c r="A14" s="81"/>
      <c r="B14" s="85"/>
      <c r="C14" s="82"/>
    </row>
    <row r="15" spans="1:3" ht="15" customHeight="1" x14ac:dyDescent="0.25">
      <c r="A15" s="269" t="s">
        <v>139</v>
      </c>
      <c r="B15" s="269"/>
      <c r="C15" s="269"/>
    </row>
    <row r="16" spans="1:3" x14ac:dyDescent="0.25">
      <c r="A16" s="81"/>
      <c r="B16" s="82"/>
      <c r="C16" s="82"/>
    </row>
    <row r="17" spans="1:3" ht="25.5" customHeight="1" x14ac:dyDescent="0.25">
      <c r="A17" s="80" t="s">
        <v>0</v>
      </c>
      <c r="B17" s="78" t="s">
        <v>1</v>
      </c>
      <c r="C17" s="80" t="s">
        <v>86</v>
      </c>
    </row>
    <row r="18" spans="1:3" x14ac:dyDescent="0.25">
      <c r="A18" s="79">
        <v>1</v>
      </c>
      <c r="B18" s="75">
        <v>2</v>
      </c>
      <c r="C18" s="75">
        <v>3</v>
      </c>
    </row>
    <row r="19" spans="1:3" ht="24.75" customHeight="1" x14ac:dyDescent="0.25">
      <c r="A19" s="24" t="s">
        <v>27</v>
      </c>
      <c r="B19" s="84" t="s">
        <v>21</v>
      </c>
      <c r="C19" s="75" t="s">
        <v>338</v>
      </c>
    </row>
    <row r="20" spans="1:3" ht="89.25" customHeight="1" x14ac:dyDescent="0.25">
      <c r="A20" s="24" t="s">
        <v>28</v>
      </c>
      <c r="B20" s="84" t="s">
        <v>23</v>
      </c>
      <c r="C20" s="75" t="s">
        <v>338</v>
      </c>
    </row>
    <row r="21" spans="1:3" ht="44.25" customHeight="1" x14ac:dyDescent="0.25">
      <c r="A21" s="24" t="s">
        <v>29</v>
      </c>
      <c r="B21" s="84" t="s">
        <v>24</v>
      </c>
      <c r="C21" s="75" t="s">
        <v>338</v>
      </c>
    </row>
    <row r="22" spans="1:3" ht="45.75" customHeight="1" x14ac:dyDescent="0.25">
      <c r="A22" s="263" t="s">
        <v>194</v>
      </c>
      <c r="B22" s="263"/>
      <c r="C22" s="263"/>
    </row>
  </sheetData>
  <mergeCells count="5">
    <mergeCell ref="A22:C22"/>
    <mergeCell ref="A1:C1"/>
    <mergeCell ref="A2:C2"/>
    <mergeCell ref="A3:C3"/>
    <mergeCell ref="A15:C15"/>
  </mergeCells>
  <pageMargins left="0.7" right="0.7" top="0.75" bottom="0.75" header="0.3" footer="0.3"/>
  <pageSetup paperSize="9" scale="9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67"/>
  <sheetViews>
    <sheetView view="pageBreakPreview" zoomScale="90" zoomScaleNormal="100" zoomScaleSheetLayoutView="90" workbookViewId="0">
      <selection activeCell="C56" sqref="C56"/>
    </sheetView>
  </sheetViews>
  <sheetFormatPr defaultRowHeight="12.75" x14ac:dyDescent="0.25"/>
  <cols>
    <col min="1" max="1" width="37.140625" style="18" customWidth="1"/>
    <col min="2" max="2" width="9.140625" style="18"/>
    <col min="3" max="7" width="13.85546875" style="18" customWidth="1"/>
    <col min="8" max="16384" width="9.140625" style="18"/>
  </cols>
  <sheetData>
    <row r="1" spans="1:108" x14ac:dyDescent="0.25">
      <c r="A1" s="270" t="s">
        <v>210</v>
      </c>
      <c r="B1" s="270"/>
      <c r="C1" s="270"/>
      <c r="D1" s="270"/>
      <c r="E1" s="270"/>
      <c r="F1" s="270"/>
      <c r="G1" s="270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</row>
    <row r="2" spans="1:108" x14ac:dyDescent="0.25">
      <c r="A2" s="268" t="s">
        <v>334</v>
      </c>
      <c r="B2" s="268"/>
      <c r="C2" s="268"/>
      <c r="D2" s="268"/>
      <c r="E2" s="268"/>
      <c r="F2" s="268"/>
      <c r="G2" s="268"/>
    </row>
    <row r="3" spans="1:108" x14ac:dyDescent="0.25">
      <c r="A3" s="114"/>
      <c r="B3" s="114"/>
      <c r="C3" s="114"/>
      <c r="D3" s="114"/>
      <c r="E3" s="114"/>
      <c r="F3" s="114"/>
      <c r="G3" s="114"/>
    </row>
    <row r="4" spans="1:108" ht="51" x14ac:dyDescent="0.25">
      <c r="A4" s="19" t="s">
        <v>0</v>
      </c>
      <c r="B4" s="19" t="s">
        <v>140</v>
      </c>
      <c r="C4" s="19" t="s">
        <v>374</v>
      </c>
      <c r="D4" s="19" t="s">
        <v>375</v>
      </c>
      <c r="E4" s="19" t="s">
        <v>135</v>
      </c>
      <c r="F4" s="19" t="s">
        <v>133</v>
      </c>
      <c r="G4" s="19" t="s">
        <v>134</v>
      </c>
    </row>
    <row r="5" spans="1:108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18">
        <v>7</v>
      </c>
    </row>
    <row r="6" spans="1:108" ht="25.5" x14ac:dyDescent="0.25">
      <c r="A6" s="77" t="s">
        <v>214</v>
      </c>
      <c r="B6" s="80" t="s">
        <v>7</v>
      </c>
      <c r="C6" s="80" t="s">
        <v>7</v>
      </c>
      <c r="D6" s="80" t="s">
        <v>7</v>
      </c>
      <c r="E6" s="80" t="s">
        <v>7</v>
      </c>
      <c r="F6" s="80" t="s">
        <v>7</v>
      </c>
      <c r="G6" s="78" t="s">
        <v>7</v>
      </c>
    </row>
    <row r="7" spans="1:108" x14ac:dyDescent="0.25">
      <c r="A7" s="24" t="s">
        <v>146</v>
      </c>
      <c r="B7" s="79" t="s">
        <v>142</v>
      </c>
      <c r="C7" s="79">
        <v>26418.5</v>
      </c>
      <c r="D7" s="79">
        <v>42102.2</v>
      </c>
      <c r="E7" s="79"/>
      <c r="F7" s="79"/>
      <c r="G7" s="79"/>
    </row>
    <row r="8" spans="1:108" ht="25.5" x14ac:dyDescent="0.25">
      <c r="A8" s="23" t="s">
        <v>161</v>
      </c>
      <c r="B8" s="79" t="s">
        <v>142</v>
      </c>
      <c r="C8" s="79">
        <v>6076.26</v>
      </c>
      <c r="D8" s="79">
        <v>10104.5</v>
      </c>
      <c r="E8" s="79"/>
      <c r="F8" s="79"/>
      <c r="G8" s="79"/>
    </row>
    <row r="9" spans="1:108" x14ac:dyDescent="0.25">
      <c r="A9" s="23" t="s">
        <v>4</v>
      </c>
      <c r="B9" s="79"/>
      <c r="C9" s="79"/>
      <c r="D9" s="79"/>
      <c r="E9" s="79"/>
      <c r="F9" s="79"/>
      <c r="G9" s="79"/>
    </row>
    <row r="10" spans="1:108" ht="25.5" x14ac:dyDescent="0.25">
      <c r="A10" s="23" t="s">
        <v>211</v>
      </c>
      <c r="B10" s="79" t="s">
        <v>142</v>
      </c>
      <c r="C10" s="79">
        <v>3960.2</v>
      </c>
      <c r="D10" s="79">
        <v>4631.2</v>
      </c>
      <c r="E10" s="79"/>
      <c r="F10" s="79"/>
      <c r="G10" s="79"/>
    </row>
    <row r="11" spans="1:108" ht="25.5" x14ac:dyDescent="0.25">
      <c r="A11" s="23" t="s">
        <v>161</v>
      </c>
      <c r="B11" s="79" t="s">
        <v>142</v>
      </c>
      <c r="C11" s="79">
        <f>ROUND(C10*0.23,2)</f>
        <v>910.85</v>
      </c>
      <c r="D11" s="79">
        <v>1018.9</v>
      </c>
      <c r="E11" s="79"/>
      <c r="F11" s="79"/>
      <c r="G11" s="79"/>
    </row>
    <row r="12" spans="1:108" ht="25.5" x14ac:dyDescent="0.25">
      <c r="A12" s="23" t="s">
        <v>212</v>
      </c>
      <c r="B12" s="79" t="s">
        <v>142</v>
      </c>
      <c r="C12" s="79">
        <v>22458.3</v>
      </c>
      <c r="D12" s="79">
        <v>37471</v>
      </c>
      <c r="E12" s="79"/>
      <c r="F12" s="79"/>
      <c r="G12" s="79"/>
    </row>
    <row r="13" spans="1:108" ht="25.5" x14ac:dyDescent="0.25">
      <c r="A13" s="23" t="s">
        <v>161</v>
      </c>
      <c r="B13" s="79" t="s">
        <v>142</v>
      </c>
      <c r="C13" s="79">
        <v>5165.41</v>
      </c>
      <c r="D13" s="79">
        <v>9085.6</v>
      </c>
      <c r="E13" s="79"/>
      <c r="F13" s="79"/>
      <c r="G13" s="79"/>
    </row>
    <row r="14" spans="1:108" ht="63.75" x14ac:dyDescent="0.25">
      <c r="A14" s="24" t="s">
        <v>147</v>
      </c>
      <c r="B14" s="79" t="s">
        <v>142</v>
      </c>
      <c r="C14" s="79">
        <v>13860.8</v>
      </c>
      <c r="D14" s="79">
        <v>20391.599999999999</v>
      </c>
      <c r="E14" s="79"/>
      <c r="F14" s="79"/>
      <c r="G14" s="79"/>
    </row>
    <row r="15" spans="1:108" x14ac:dyDescent="0.25">
      <c r="A15" s="23" t="s">
        <v>148</v>
      </c>
      <c r="B15" s="79" t="s">
        <v>142</v>
      </c>
      <c r="C15" s="79"/>
      <c r="D15" s="79"/>
      <c r="E15" s="79"/>
      <c r="F15" s="79"/>
      <c r="G15" s="79"/>
    </row>
    <row r="16" spans="1:108" x14ac:dyDescent="0.25">
      <c r="A16" s="23" t="s">
        <v>376</v>
      </c>
      <c r="B16" s="79" t="s">
        <v>142</v>
      </c>
      <c r="C16" s="79">
        <v>6020.8</v>
      </c>
      <c r="D16" s="79">
        <v>14783.9</v>
      </c>
      <c r="E16" s="79"/>
      <c r="F16" s="79"/>
      <c r="G16" s="79"/>
    </row>
    <row r="17" spans="1:7" x14ac:dyDescent="0.25">
      <c r="A17" s="23" t="s">
        <v>377</v>
      </c>
      <c r="B17" s="79" t="s">
        <v>142</v>
      </c>
      <c r="C17" s="79">
        <v>6321.9</v>
      </c>
      <c r="D17" s="79">
        <v>5607.7</v>
      </c>
      <c r="E17" s="79"/>
      <c r="F17" s="79"/>
      <c r="G17" s="79"/>
    </row>
    <row r="18" spans="1:7" ht="25.5" x14ac:dyDescent="0.25">
      <c r="A18" s="24" t="s">
        <v>213</v>
      </c>
      <c r="B18" s="79" t="s">
        <v>141</v>
      </c>
      <c r="C18" s="79">
        <v>71.099999999999994</v>
      </c>
      <c r="D18" s="79">
        <v>102</v>
      </c>
      <c r="E18" s="79"/>
      <c r="F18" s="79"/>
      <c r="G18" s="79"/>
    </row>
    <row r="19" spans="1:7" x14ac:dyDescent="0.25">
      <c r="A19" s="23" t="s">
        <v>4</v>
      </c>
      <c r="B19" s="79"/>
      <c r="C19" s="79"/>
      <c r="D19" s="79"/>
      <c r="E19" s="79"/>
      <c r="F19" s="79"/>
      <c r="G19" s="79"/>
    </row>
    <row r="20" spans="1:7" ht="38.25" x14ac:dyDescent="0.25">
      <c r="A20" s="23" t="s">
        <v>215</v>
      </c>
      <c r="B20" s="79" t="s">
        <v>141</v>
      </c>
      <c r="C20" s="79">
        <v>5.3</v>
      </c>
      <c r="D20" s="79">
        <v>5</v>
      </c>
      <c r="E20" s="79"/>
      <c r="F20" s="79"/>
      <c r="G20" s="79"/>
    </row>
    <row r="21" spans="1:7" ht="25.5" x14ac:dyDescent="0.25">
      <c r="A21" s="23" t="s">
        <v>216</v>
      </c>
      <c r="B21" s="79" t="s">
        <v>141</v>
      </c>
      <c r="C21" s="79">
        <v>65.8</v>
      </c>
      <c r="D21" s="79">
        <v>97</v>
      </c>
      <c r="E21" s="79"/>
      <c r="F21" s="79"/>
      <c r="G21" s="79"/>
    </row>
    <row r="22" spans="1:7" ht="38.25" x14ac:dyDescent="0.25">
      <c r="A22" s="24" t="s">
        <v>217</v>
      </c>
      <c r="B22" s="79" t="s">
        <v>141</v>
      </c>
      <c r="C22" s="79">
        <v>71.099999999999994</v>
      </c>
      <c r="D22" s="79">
        <v>97</v>
      </c>
      <c r="E22" s="79"/>
      <c r="F22" s="79"/>
      <c r="G22" s="79"/>
    </row>
    <row r="23" spans="1:7" x14ac:dyDescent="0.25">
      <c r="A23" s="23" t="s">
        <v>4</v>
      </c>
      <c r="B23" s="79"/>
      <c r="C23" s="79"/>
      <c r="D23" s="79"/>
      <c r="E23" s="79"/>
      <c r="F23" s="79"/>
      <c r="G23" s="79"/>
    </row>
    <row r="24" spans="1:7" ht="51" x14ac:dyDescent="0.25">
      <c r="A24" s="23" t="s">
        <v>218</v>
      </c>
      <c r="B24" s="79" t="s">
        <v>141</v>
      </c>
      <c r="C24" s="79">
        <v>5.3</v>
      </c>
      <c r="D24" s="79">
        <v>5</v>
      </c>
      <c r="E24" s="79"/>
      <c r="F24" s="79"/>
      <c r="G24" s="79"/>
    </row>
    <row r="25" spans="1:7" ht="51" x14ac:dyDescent="0.25">
      <c r="A25" s="23" t="s">
        <v>219</v>
      </c>
      <c r="B25" s="79" t="s">
        <v>141</v>
      </c>
      <c r="C25" s="79">
        <v>65.8</v>
      </c>
      <c r="D25" s="79">
        <v>97</v>
      </c>
      <c r="E25" s="79"/>
      <c r="F25" s="79"/>
      <c r="G25" s="79"/>
    </row>
    <row r="26" spans="1:7" ht="63.75" x14ac:dyDescent="0.25">
      <c r="A26" s="24" t="s">
        <v>157</v>
      </c>
      <c r="B26" s="79" t="s">
        <v>141</v>
      </c>
      <c r="C26" s="79">
        <v>29.7</v>
      </c>
      <c r="D26" s="79">
        <v>40</v>
      </c>
      <c r="E26" s="79"/>
      <c r="F26" s="79"/>
      <c r="G26" s="79"/>
    </row>
    <row r="27" spans="1:7" x14ac:dyDescent="0.25">
      <c r="A27" s="23" t="s">
        <v>148</v>
      </c>
      <c r="B27" s="79"/>
      <c r="C27" s="79"/>
      <c r="D27" s="79"/>
      <c r="E27" s="79"/>
      <c r="F27" s="79"/>
      <c r="G27" s="79"/>
    </row>
    <row r="28" spans="1:7" x14ac:dyDescent="0.25">
      <c r="A28" s="23" t="s">
        <v>376</v>
      </c>
      <c r="B28" s="79" t="s">
        <v>141</v>
      </c>
      <c r="C28" s="79">
        <v>13.3</v>
      </c>
      <c r="D28" s="79">
        <v>29</v>
      </c>
      <c r="E28" s="79"/>
      <c r="F28" s="79"/>
      <c r="G28" s="79"/>
    </row>
    <row r="29" spans="1:7" x14ac:dyDescent="0.25">
      <c r="A29" s="23" t="s">
        <v>377</v>
      </c>
      <c r="B29" s="79" t="s">
        <v>141</v>
      </c>
      <c r="C29" s="79">
        <v>12.4</v>
      </c>
      <c r="D29" s="79">
        <v>11</v>
      </c>
      <c r="E29" s="79"/>
      <c r="F29" s="79"/>
      <c r="G29" s="79"/>
    </row>
    <row r="30" spans="1:7" ht="63.75" x14ac:dyDescent="0.25">
      <c r="A30" s="24" t="s">
        <v>158</v>
      </c>
      <c r="B30" s="79" t="s">
        <v>143</v>
      </c>
      <c r="C30" s="79">
        <v>44180</v>
      </c>
      <c r="D30" s="79">
        <v>40000</v>
      </c>
      <c r="E30" s="79"/>
      <c r="F30" s="79"/>
      <c r="G30" s="79"/>
    </row>
    <row r="31" spans="1:7" ht="38.25" x14ac:dyDescent="0.25">
      <c r="A31" s="24" t="s">
        <v>159</v>
      </c>
      <c r="B31" s="79" t="s">
        <v>143</v>
      </c>
      <c r="C31" s="79" t="s">
        <v>7</v>
      </c>
      <c r="D31" s="79" t="s">
        <v>7</v>
      </c>
      <c r="E31" s="79" t="s">
        <v>7</v>
      </c>
      <c r="F31" s="79" t="s">
        <v>7</v>
      </c>
      <c r="G31" s="79" t="s">
        <v>7</v>
      </c>
    </row>
    <row r="32" spans="1:7" ht="38.25" x14ac:dyDescent="0.25">
      <c r="A32" s="23" t="s">
        <v>149</v>
      </c>
      <c r="B32" s="79"/>
      <c r="C32" s="79">
        <v>43681.440000000002</v>
      </c>
      <c r="D32" s="79">
        <v>42482.42</v>
      </c>
      <c r="E32" s="79"/>
      <c r="F32" s="79"/>
      <c r="G32" s="79"/>
    </row>
    <row r="33" spans="1:7" x14ac:dyDescent="0.25">
      <c r="A33" s="23" t="s">
        <v>376</v>
      </c>
      <c r="B33" s="79" t="s">
        <v>143</v>
      </c>
      <c r="C33" s="404">
        <v>41746.559999999998</v>
      </c>
      <c r="D33" s="79">
        <v>42482.42</v>
      </c>
      <c r="E33" s="79"/>
      <c r="F33" s="79"/>
      <c r="G33" s="79"/>
    </row>
    <row r="34" spans="1:7" x14ac:dyDescent="0.25">
      <c r="A34" s="23" t="s">
        <v>377</v>
      </c>
      <c r="B34" s="79" t="s">
        <v>143</v>
      </c>
      <c r="C34" s="404">
        <v>47631.51</v>
      </c>
      <c r="D34" s="79">
        <v>42482.42</v>
      </c>
      <c r="E34" s="79"/>
      <c r="F34" s="79"/>
      <c r="G34" s="79"/>
    </row>
    <row r="35" spans="1:7" ht="51" x14ac:dyDescent="0.25">
      <c r="A35" s="24" t="s">
        <v>220</v>
      </c>
      <c r="B35" s="79" t="s">
        <v>144</v>
      </c>
      <c r="C35" s="405">
        <v>2.7E-2</v>
      </c>
      <c r="D35" s="406">
        <v>2.4E-2</v>
      </c>
      <c r="E35" s="79"/>
      <c r="F35" s="79"/>
      <c r="G35" s="79"/>
    </row>
    <row r="36" spans="1:7" ht="63.75" x14ac:dyDescent="0.25">
      <c r="A36" s="24" t="s">
        <v>160</v>
      </c>
      <c r="B36" s="79" t="s">
        <v>144</v>
      </c>
      <c r="C36" s="79" t="s">
        <v>7</v>
      </c>
      <c r="D36" s="79" t="s">
        <v>7</v>
      </c>
      <c r="E36" s="79" t="s">
        <v>7</v>
      </c>
      <c r="F36" s="79" t="s">
        <v>7</v>
      </c>
      <c r="G36" s="79" t="s">
        <v>7</v>
      </c>
    </row>
    <row r="37" spans="1:7" ht="38.25" x14ac:dyDescent="0.25">
      <c r="A37" s="23" t="s">
        <v>149</v>
      </c>
      <c r="B37" s="79"/>
      <c r="C37" s="79">
        <v>98.87</v>
      </c>
      <c r="D37" s="79">
        <v>106</v>
      </c>
      <c r="E37" s="79"/>
      <c r="F37" s="79"/>
      <c r="G37" s="79"/>
    </row>
    <row r="38" spans="1:7" x14ac:dyDescent="0.25">
      <c r="A38" s="23"/>
      <c r="B38" s="79" t="s">
        <v>144</v>
      </c>
      <c r="C38" s="79"/>
      <c r="D38" s="79"/>
      <c r="E38" s="79"/>
      <c r="F38" s="79"/>
      <c r="G38" s="79"/>
    </row>
    <row r="39" spans="1:7" ht="25.5" x14ac:dyDescent="0.25">
      <c r="A39" s="77" t="s">
        <v>222</v>
      </c>
      <c r="B39" s="80" t="s">
        <v>7</v>
      </c>
      <c r="C39" s="80" t="s">
        <v>7</v>
      </c>
      <c r="D39" s="80" t="s">
        <v>7</v>
      </c>
      <c r="E39" s="80" t="s">
        <v>7</v>
      </c>
      <c r="F39" s="80" t="s">
        <v>7</v>
      </c>
      <c r="G39" s="78" t="s">
        <v>7</v>
      </c>
    </row>
    <row r="40" spans="1:7" ht="25.5" x14ac:dyDescent="0.25">
      <c r="A40" s="24" t="s">
        <v>221</v>
      </c>
      <c r="B40" s="79" t="s">
        <v>145</v>
      </c>
      <c r="C40" s="79">
        <v>6338.1</v>
      </c>
      <c r="D40" s="79">
        <v>6338.1</v>
      </c>
      <c r="E40" s="79"/>
      <c r="F40" s="79"/>
      <c r="G40" s="79"/>
    </row>
    <row r="41" spans="1:7" x14ac:dyDescent="0.25">
      <c r="A41" s="23" t="s">
        <v>4</v>
      </c>
      <c r="B41" s="79"/>
      <c r="C41" s="79"/>
      <c r="D41" s="79"/>
      <c r="E41" s="79"/>
      <c r="F41" s="79"/>
      <c r="G41" s="79"/>
    </row>
    <row r="42" spans="1:7" ht="25.5" x14ac:dyDescent="0.25">
      <c r="A42" s="23" t="s">
        <v>150</v>
      </c>
      <c r="B42" s="79" t="s">
        <v>145</v>
      </c>
      <c r="C42" s="79">
        <v>993.4</v>
      </c>
      <c r="D42" s="79">
        <v>993.4</v>
      </c>
      <c r="E42" s="79"/>
      <c r="F42" s="79"/>
      <c r="G42" s="79"/>
    </row>
    <row r="43" spans="1:7" ht="51" x14ac:dyDescent="0.25">
      <c r="A43" s="23" t="s">
        <v>151</v>
      </c>
      <c r="B43" s="79" t="s">
        <v>145</v>
      </c>
      <c r="C43" s="79"/>
      <c r="D43" s="79"/>
      <c r="E43" s="79"/>
      <c r="F43" s="79"/>
      <c r="G43" s="79"/>
    </row>
    <row r="44" spans="1:7" ht="25.5" x14ac:dyDescent="0.25">
      <c r="A44" s="23" t="s">
        <v>152</v>
      </c>
      <c r="B44" s="79" t="s">
        <v>145</v>
      </c>
      <c r="C44" s="79">
        <v>184.9</v>
      </c>
      <c r="D44" s="79">
        <v>184.9</v>
      </c>
      <c r="E44" s="79"/>
      <c r="F44" s="79"/>
      <c r="G44" s="79"/>
    </row>
    <row r="45" spans="1:7" ht="25.5" x14ac:dyDescent="0.25">
      <c r="A45" s="24" t="s">
        <v>223</v>
      </c>
      <c r="B45" s="79" t="s">
        <v>142</v>
      </c>
      <c r="C45" s="407">
        <v>2371.61</v>
      </c>
      <c r="D45" s="407">
        <v>2371.61</v>
      </c>
      <c r="E45" s="79"/>
      <c r="F45" s="79"/>
      <c r="G45" s="79"/>
    </row>
    <row r="46" spans="1:7" x14ac:dyDescent="0.25">
      <c r="A46" s="23" t="s">
        <v>4</v>
      </c>
      <c r="B46" s="79"/>
      <c r="C46" s="79"/>
      <c r="D46" s="79"/>
      <c r="E46" s="79"/>
      <c r="F46" s="79"/>
      <c r="G46" s="79"/>
    </row>
    <row r="47" spans="1:7" ht="38.25" x14ac:dyDescent="0.25">
      <c r="A47" s="23" t="s">
        <v>224</v>
      </c>
      <c r="B47" s="79" t="s">
        <v>142</v>
      </c>
      <c r="C47" s="407" t="s">
        <v>338</v>
      </c>
      <c r="D47" s="407"/>
      <c r="E47" s="79"/>
      <c r="F47" s="79"/>
      <c r="G47" s="79"/>
    </row>
    <row r="48" spans="1:7" ht="63.75" x14ac:dyDescent="0.25">
      <c r="A48" s="24" t="s">
        <v>154</v>
      </c>
      <c r="B48" s="79" t="s">
        <v>153</v>
      </c>
      <c r="C48" s="79">
        <v>0.25</v>
      </c>
      <c r="D48" s="79">
        <v>0.25</v>
      </c>
      <c r="E48" s="79"/>
      <c r="F48" s="79"/>
      <c r="G48" s="79"/>
    </row>
    <row r="49" spans="1:7" ht="63.75" x14ac:dyDescent="0.25">
      <c r="A49" s="24" t="s">
        <v>155</v>
      </c>
      <c r="B49" s="79" t="s">
        <v>153</v>
      </c>
      <c r="C49" s="79">
        <v>0.03</v>
      </c>
      <c r="D49" s="79">
        <v>0.03</v>
      </c>
      <c r="E49" s="79"/>
      <c r="F49" s="79"/>
      <c r="G49" s="79"/>
    </row>
    <row r="50" spans="1:7" ht="76.5" x14ac:dyDescent="0.25">
      <c r="A50" s="24" t="s">
        <v>156</v>
      </c>
      <c r="B50" s="79" t="s">
        <v>153</v>
      </c>
      <c r="C50" s="79" t="s">
        <v>338</v>
      </c>
      <c r="D50" s="79" t="s">
        <v>338</v>
      </c>
      <c r="E50" s="79"/>
      <c r="F50" s="79"/>
      <c r="G50" s="79"/>
    </row>
    <row r="51" spans="1:7" x14ac:dyDescent="0.25">
      <c r="A51" s="23" t="s">
        <v>4</v>
      </c>
      <c r="B51" s="79"/>
      <c r="C51" s="79"/>
      <c r="D51" s="79"/>
      <c r="E51" s="79"/>
      <c r="F51" s="79"/>
      <c r="G51" s="79"/>
    </row>
    <row r="52" spans="1:7" x14ac:dyDescent="0.25">
      <c r="A52" s="24"/>
      <c r="B52" s="79" t="s">
        <v>153</v>
      </c>
      <c r="C52" s="79"/>
      <c r="D52" s="79"/>
      <c r="E52" s="79"/>
      <c r="F52" s="79"/>
      <c r="G52" s="79"/>
    </row>
    <row r="53" spans="1:7" ht="24.75" customHeight="1" x14ac:dyDescent="0.25">
      <c r="A53" s="77" t="s">
        <v>236</v>
      </c>
      <c r="B53" s="80"/>
      <c r="C53" s="80"/>
      <c r="D53" s="80"/>
      <c r="E53" s="80"/>
      <c r="F53" s="80"/>
      <c r="G53" s="78"/>
    </row>
    <row r="54" spans="1:7" ht="25.5" x14ac:dyDescent="0.25">
      <c r="A54" s="24" t="s">
        <v>238</v>
      </c>
      <c r="B54" s="79" t="s">
        <v>153</v>
      </c>
      <c r="C54" s="79">
        <v>587</v>
      </c>
      <c r="D54" s="79">
        <v>597</v>
      </c>
      <c r="E54" s="79"/>
      <c r="F54" s="79"/>
      <c r="G54" s="79"/>
    </row>
    <row r="55" spans="1:7" x14ac:dyDescent="0.25">
      <c r="A55" s="23" t="s">
        <v>4</v>
      </c>
      <c r="B55" s="79"/>
      <c r="C55" s="79"/>
      <c r="D55" s="79"/>
      <c r="E55" s="79"/>
      <c r="F55" s="79"/>
      <c r="G55" s="79"/>
    </row>
    <row r="56" spans="1:7" ht="51" x14ac:dyDescent="0.25">
      <c r="A56" s="23" t="s">
        <v>239</v>
      </c>
      <c r="B56" s="79" t="s">
        <v>153</v>
      </c>
      <c r="C56" s="79">
        <v>265</v>
      </c>
      <c r="D56" s="79">
        <v>270</v>
      </c>
      <c r="E56" s="79"/>
      <c r="F56" s="79"/>
      <c r="G56" s="79"/>
    </row>
    <row r="57" spans="1:7" ht="25.5" x14ac:dyDescent="0.25">
      <c r="A57" s="77" t="s">
        <v>237</v>
      </c>
      <c r="B57" s="80"/>
      <c r="C57" s="80"/>
      <c r="D57" s="80"/>
      <c r="E57" s="80"/>
      <c r="F57" s="80"/>
      <c r="G57" s="78"/>
    </row>
    <row r="58" spans="1:7" ht="51" x14ac:dyDescent="0.25">
      <c r="A58" s="24" t="s">
        <v>240</v>
      </c>
      <c r="B58" s="79" t="s">
        <v>162</v>
      </c>
      <c r="C58" s="79">
        <v>1</v>
      </c>
      <c r="D58" s="79">
        <v>1</v>
      </c>
      <c r="E58" s="79"/>
      <c r="F58" s="79"/>
      <c r="G58" s="79"/>
    </row>
    <row r="59" spans="1:7" ht="38.25" x14ac:dyDescent="0.25">
      <c r="A59" s="24" t="s">
        <v>241</v>
      </c>
      <c r="B59" s="79" t="s">
        <v>163</v>
      </c>
      <c r="C59" s="79">
        <v>1</v>
      </c>
      <c r="D59" s="79">
        <v>1</v>
      </c>
      <c r="E59" s="79"/>
      <c r="F59" s="79"/>
      <c r="G59" s="79"/>
    </row>
    <row r="60" spans="1:7" x14ac:dyDescent="0.25">
      <c r="A60" s="75"/>
      <c r="B60" s="75"/>
      <c r="C60" s="75"/>
      <c r="D60" s="75"/>
      <c r="E60" s="75"/>
      <c r="F60" s="75"/>
      <c r="G60" s="75"/>
    </row>
    <row r="61" spans="1:7" x14ac:dyDescent="0.25">
      <c r="A61" s="82"/>
      <c r="B61" s="82"/>
      <c r="C61" s="82"/>
      <c r="D61" s="82"/>
      <c r="E61" s="82"/>
      <c r="F61" s="82"/>
      <c r="G61" s="82"/>
    </row>
    <row r="62" spans="1:7" x14ac:dyDescent="0.25">
      <c r="A62" s="82"/>
      <c r="B62" s="82"/>
      <c r="C62" s="82"/>
      <c r="D62" s="82"/>
      <c r="E62" s="82"/>
      <c r="F62" s="82"/>
      <c r="G62" s="82"/>
    </row>
    <row r="63" spans="1:7" x14ac:dyDescent="0.25">
      <c r="A63" s="82"/>
      <c r="B63" s="82"/>
      <c r="C63" s="82"/>
      <c r="D63" s="82"/>
      <c r="E63" s="82"/>
      <c r="F63" s="82"/>
      <c r="G63" s="82"/>
    </row>
    <row r="64" spans="1:7" x14ac:dyDescent="0.25">
      <c r="A64" s="82"/>
      <c r="B64" s="82"/>
      <c r="C64" s="82"/>
      <c r="D64" s="82"/>
      <c r="E64" s="82"/>
      <c r="F64" s="82"/>
      <c r="G64" s="82"/>
    </row>
    <row r="65" spans="1:7" x14ac:dyDescent="0.25">
      <c r="A65" s="82"/>
      <c r="B65" s="82"/>
      <c r="C65" s="82"/>
      <c r="D65" s="82"/>
      <c r="E65" s="82"/>
      <c r="F65" s="82"/>
      <c r="G65" s="82"/>
    </row>
    <row r="66" spans="1:7" x14ac:dyDescent="0.25">
      <c r="A66" s="82"/>
      <c r="B66" s="82"/>
      <c r="C66" s="82"/>
      <c r="D66" s="82"/>
      <c r="E66" s="82"/>
      <c r="F66" s="82"/>
      <c r="G66" s="82"/>
    </row>
    <row r="67" spans="1:7" x14ac:dyDescent="0.25">
      <c r="A67" s="82"/>
      <c r="B67" s="82"/>
      <c r="C67" s="82"/>
      <c r="D67" s="82"/>
      <c r="E67" s="82"/>
      <c r="F67" s="82"/>
      <c r="G67" s="82"/>
    </row>
  </sheetData>
  <mergeCells count="2">
    <mergeCell ref="A1:G1"/>
    <mergeCell ref="A2:G2"/>
  </mergeCells>
  <pageMargins left="0.55118110236220474" right="0.23622047244094491" top="0.51181102362204722" bottom="0.74803149606299213" header="0.31496062992125984" footer="0.31496062992125984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"/>
  <sheetViews>
    <sheetView view="pageBreakPreview" zoomScaleNormal="100" zoomScaleSheetLayoutView="100" workbookViewId="0">
      <selection activeCell="A21" sqref="A21"/>
    </sheetView>
  </sheetViews>
  <sheetFormatPr defaultRowHeight="12.75" x14ac:dyDescent="0.2"/>
  <cols>
    <col min="1" max="1" width="37.42578125" style="1" customWidth="1"/>
    <col min="2" max="2" width="12.5703125" style="1" customWidth="1"/>
    <col min="3" max="3" width="12.85546875" style="1" customWidth="1"/>
    <col min="4" max="4" width="3.5703125" style="1" customWidth="1"/>
    <col min="5" max="5" width="22.85546875" style="1" customWidth="1"/>
    <col min="6" max="16384" width="9.140625" style="1"/>
  </cols>
  <sheetData>
    <row r="1" spans="1:72" s="18" customFormat="1" ht="22.5" customHeight="1" x14ac:dyDescent="0.25">
      <c r="A1" s="275" t="s">
        <v>225</v>
      </c>
      <c r="B1" s="275"/>
      <c r="C1" s="275"/>
      <c r="D1" s="275"/>
      <c r="E1" s="27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</row>
    <row r="2" spans="1:72" s="18" customFormat="1" x14ac:dyDescent="0.25">
      <c r="A2" s="268" t="s">
        <v>334</v>
      </c>
      <c r="B2" s="268"/>
      <c r="C2" s="268"/>
      <c r="D2" s="268"/>
      <c r="E2" s="268"/>
    </row>
    <row r="4" spans="1:72" ht="39" customHeight="1" x14ac:dyDescent="0.2">
      <c r="A4" s="79" t="s">
        <v>164</v>
      </c>
      <c r="B4" s="79" t="s">
        <v>165</v>
      </c>
      <c r="C4" s="271" t="s">
        <v>167</v>
      </c>
      <c r="D4" s="272"/>
      <c r="E4" s="79" t="s">
        <v>168</v>
      </c>
    </row>
    <row r="5" spans="1:72" ht="43.5" customHeight="1" x14ac:dyDescent="0.2">
      <c r="A5" s="86" t="s">
        <v>226</v>
      </c>
      <c r="B5" s="80"/>
      <c r="C5" s="273"/>
      <c r="D5" s="274"/>
      <c r="E5" s="80"/>
    </row>
    <row r="6" spans="1:72" x14ac:dyDescent="0.2">
      <c r="A6" s="79" t="s">
        <v>338</v>
      </c>
      <c r="B6" s="79" t="s">
        <v>338</v>
      </c>
      <c r="C6" s="271" t="s">
        <v>338</v>
      </c>
      <c r="D6" s="272"/>
      <c r="E6" s="79" t="s">
        <v>338</v>
      </c>
    </row>
    <row r="7" spans="1:72" ht="25.5" x14ac:dyDescent="0.2">
      <c r="A7" s="86" t="s">
        <v>169</v>
      </c>
      <c r="B7" s="80"/>
      <c r="C7" s="273"/>
      <c r="D7" s="274"/>
      <c r="E7" s="80"/>
    </row>
    <row r="8" spans="1:72" x14ac:dyDescent="0.2">
      <c r="A8" s="79" t="s">
        <v>338</v>
      </c>
      <c r="B8" s="79" t="s">
        <v>338</v>
      </c>
      <c r="C8" s="271" t="s">
        <v>338</v>
      </c>
      <c r="D8" s="272"/>
      <c r="E8" s="79" t="s">
        <v>338</v>
      </c>
    </row>
    <row r="9" spans="1:72" ht="39" customHeight="1" x14ac:dyDescent="0.2">
      <c r="A9" s="86" t="s">
        <v>170</v>
      </c>
      <c r="B9" s="80"/>
      <c r="C9" s="273"/>
      <c r="D9" s="274"/>
      <c r="E9" s="80"/>
    </row>
    <row r="10" spans="1:72" x14ac:dyDescent="0.2">
      <c r="A10" s="79" t="s">
        <v>338</v>
      </c>
      <c r="B10" s="79" t="s">
        <v>338</v>
      </c>
      <c r="C10" s="271" t="s">
        <v>338</v>
      </c>
      <c r="D10" s="272"/>
      <c r="E10" s="79" t="s">
        <v>338</v>
      </c>
    </row>
    <row r="11" spans="1:72" ht="28.5" customHeight="1" x14ac:dyDescent="0.2">
      <c r="A11" s="86" t="s">
        <v>227</v>
      </c>
      <c r="B11" s="79"/>
      <c r="C11" s="271"/>
      <c r="D11" s="272"/>
      <c r="E11" s="79"/>
    </row>
    <row r="12" spans="1:72" x14ac:dyDescent="0.2">
      <c r="A12" s="79" t="s">
        <v>338</v>
      </c>
      <c r="B12" s="79" t="s">
        <v>338</v>
      </c>
      <c r="C12" s="271" t="s">
        <v>338</v>
      </c>
      <c r="D12" s="272"/>
      <c r="E12" s="79" t="s">
        <v>338</v>
      </c>
    </row>
    <row r="13" spans="1:72" x14ac:dyDescent="0.2">
      <c r="A13" s="86" t="s">
        <v>166</v>
      </c>
      <c r="B13" s="79" t="s">
        <v>7</v>
      </c>
      <c r="C13" s="271" t="s">
        <v>7</v>
      </c>
      <c r="D13" s="272"/>
      <c r="E13" s="79"/>
    </row>
    <row r="14" spans="1:72" x14ac:dyDescent="0.2">
      <c r="A14" s="87"/>
      <c r="B14" s="87"/>
      <c r="C14" s="87"/>
      <c r="D14" s="87"/>
      <c r="E14" s="87"/>
    </row>
    <row r="15" spans="1:72" x14ac:dyDescent="0.2">
      <c r="A15" s="99"/>
      <c r="B15" s="100"/>
      <c r="C15" s="100"/>
      <c r="D15" s="101"/>
      <c r="E15" s="100"/>
    </row>
    <row r="16" spans="1:72" x14ac:dyDescent="0.2">
      <c r="A16" s="99" t="s">
        <v>230</v>
      </c>
      <c r="B16" s="100"/>
      <c r="C16" s="102"/>
      <c r="D16" s="101"/>
      <c r="E16" s="102" t="s">
        <v>298</v>
      </c>
    </row>
    <row r="17" spans="1:5" x14ac:dyDescent="0.2">
      <c r="A17" s="100"/>
      <c r="B17" s="100"/>
      <c r="C17" s="103" t="s">
        <v>33</v>
      </c>
      <c r="D17" s="103"/>
      <c r="E17" s="103" t="s">
        <v>54</v>
      </c>
    </row>
    <row r="18" spans="1:5" x14ac:dyDescent="0.2">
      <c r="A18" s="99" t="s">
        <v>195</v>
      </c>
      <c r="B18" s="100"/>
      <c r="C18" s="102"/>
      <c r="D18" s="101"/>
      <c r="E18" s="102" t="s">
        <v>290</v>
      </c>
    </row>
    <row r="19" spans="1:5" x14ac:dyDescent="0.2">
      <c r="A19" s="99" t="s">
        <v>228</v>
      </c>
      <c r="B19" s="100"/>
      <c r="C19" s="103" t="s">
        <v>33</v>
      </c>
      <c r="D19" s="103"/>
      <c r="E19" s="103" t="s">
        <v>54</v>
      </c>
    </row>
    <row r="20" spans="1:5" x14ac:dyDescent="0.2">
      <c r="A20" s="104" t="s">
        <v>379</v>
      </c>
      <c r="B20" s="100"/>
      <c r="C20" s="100"/>
      <c r="D20" s="100"/>
      <c r="E20" s="100"/>
    </row>
    <row r="21" spans="1:5" ht="23.25" customHeight="1" x14ac:dyDescent="0.2">
      <c r="A21" s="100" t="s">
        <v>378</v>
      </c>
      <c r="B21" s="100"/>
      <c r="C21" s="100"/>
      <c r="D21" s="100"/>
      <c r="E21" s="100"/>
    </row>
  </sheetData>
  <mergeCells count="12">
    <mergeCell ref="C7:D7"/>
    <mergeCell ref="C8:D8"/>
    <mergeCell ref="A1:E1"/>
    <mergeCell ref="A2:E2"/>
    <mergeCell ref="C4:D4"/>
    <mergeCell ref="C5:D5"/>
    <mergeCell ref="C6:D6"/>
    <mergeCell ref="C10:D10"/>
    <mergeCell ref="C11:D11"/>
    <mergeCell ref="C12:D12"/>
    <mergeCell ref="C13:D13"/>
    <mergeCell ref="C9:D9"/>
  </mergeCells>
  <pageMargins left="0.7" right="0.49" top="0.67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77"/>
  <sheetViews>
    <sheetView tabSelected="1" view="pageBreakPreview" topLeftCell="A52" zoomScale="130" zoomScaleNormal="100" zoomScaleSheetLayoutView="130" workbookViewId="0">
      <selection activeCell="EJ62" sqref="EJ62:FG62"/>
    </sheetView>
  </sheetViews>
  <sheetFormatPr defaultColWidth="0.85546875" defaultRowHeight="12" customHeight="1" x14ac:dyDescent="0.2"/>
  <cols>
    <col min="1" max="25" width="0.85546875" style="4"/>
    <col min="26" max="26" width="34.28515625" style="4" customWidth="1"/>
    <col min="27" max="63" width="0.85546875" style="4"/>
    <col min="64" max="64" width="0.140625" style="4" customWidth="1"/>
    <col min="65" max="66" width="0.85546875" style="4" hidden="1" customWidth="1"/>
    <col min="67" max="76" width="0.85546875" style="4"/>
    <col min="77" max="77" width="0.28515625" style="4" customWidth="1"/>
    <col min="78" max="85" width="0.85546875" style="4" hidden="1" customWidth="1"/>
    <col min="86" max="86" width="1.140625" style="4" customWidth="1"/>
    <col min="87" max="87" width="4.7109375" style="4" hidden="1" customWidth="1"/>
    <col min="88" max="98" width="0.85546875" style="4"/>
    <col min="99" max="101" width="0.85546875" style="4" hidden="1" customWidth="1"/>
    <col min="102" max="107" width="0.85546875" style="4"/>
    <col min="108" max="108" width="0.42578125" style="4" customWidth="1"/>
    <col min="109" max="109" width="0.28515625" style="4" hidden="1" customWidth="1"/>
    <col min="110" max="110" width="0.85546875" style="4" hidden="1" customWidth="1"/>
    <col min="111" max="111" width="0.7109375" style="4" hidden="1" customWidth="1"/>
    <col min="112" max="115" width="0.85546875" style="4" hidden="1" customWidth="1"/>
    <col min="116" max="135" width="0.85546875" style="4"/>
    <col min="136" max="139" width="0.85546875" style="4" hidden="1" customWidth="1"/>
    <col min="140" max="158" width="0.85546875" style="4"/>
    <col min="159" max="159" width="0.7109375" style="4" customWidth="1"/>
    <col min="160" max="162" width="0.85546875" style="4" hidden="1" customWidth="1"/>
    <col min="163" max="163" width="2.7109375" style="4" customWidth="1"/>
    <col min="164" max="16384" width="0.85546875" style="4"/>
  </cols>
  <sheetData>
    <row r="1" spans="1:163" s="26" customFormat="1" ht="9" customHeight="1" x14ac:dyDescent="0.2">
      <c r="CO1" s="309" t="s">
        <v>178</v>
      </c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DU1" s="309"/>
      <c r="DV1" s="309"/>
      <c r="DW1" s="309"/>
      <c r="DX1" s="309"/>
      <c r="DY1" s="309"/>
      <c r="DZ1" s="309"/>
      <c r="EA1" s="309"/>
      <c r="EB1" s="309"/>
      <c r="EC1" s="309"/>
      <c r="ED1" s="309"/>
      <c r="EE1" s="309"/>
      <c r="EF1" s="309"/>
      <c r="EG1" s="309"/>
      <c r="EH1" s="309"/>
      <c r="EI1" s="309"/>
      <c r="EJ1" s="309"/>
      <c r="EK1" s="309"/>
      <c r="EL1" s="309"/>
      <c r="EM1" s="309"/>
      <c r="EN1" s="309"/>
      <c r="EO1" s="309"/>
      <c r="EP1" s="309"/>
      <c r="EQ1" s="309"/>
      <c r="ER1" s="309"/>
      <c r="ES1" s="309"/>
      <c r="ET1" s="309"/>
      <c r="EU1" s="309"/>
      <c r="EV1" s="309"/>
      <c r="EW1" s="309"/>
      <c r="EX1" s="309"/>
      <c r="EY1" s="309"/>
      <c r="EZ1" s="309"/>
      <c r="FA1" s="309"/>
      <c r="FB1" s="309"/>
      <c r="FC1" s="309"/>
      <c r="FD1" s="309"/>
      <c r="FE1" s="309"/>
      <c r="FF1" s="309"/>
      <c r="FG1" s="309"/>
    </row>
    <row r="2" spans="1:163" s="26" customFormat="1" ht="9" customHeight="1" x14ac:dyDescent="0.2">
      <c r="CO2" s="310" t="s">
        <v>192</v>
      </c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10"/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0"/>
      <c r="DX2" s="310"/>
      <c r="DY2" s="310"/>
      <c r="DZ2" s="310"/>
      <c r="EA2" s="310"/>
      <c r="EB2" s="310"/>
      <c r="EC2" s="310"/>
      <c r="ED2" s="310"/>
      <c r="EE2" s="310"/>
      <c r="EF2" s="310"/>
      <c r="EG2" s="310"/>
      <c r="EH2" s="310"/>
      <c r="EI2" s="310"/>
      <c r="EJ2" s="310"/>
      <c r="EK2" s="310"/>
      <c r="EL2" s="310"/>
      <c r="EM2" s="310"/>
      <c r="EN2" s="310"/>
      <c r="EO2" s="310"/>
      <c r="EP2" s="310"/>
      <c r="EQ2" s="310"/>
      <c r="ER2" s="310"/>
      <c r="ES2" s="310"/>
      <c r="ET2" s="310"/>
      <c r="EU2" s="310"/>
      <c r="EV2" s="310"/>
      <c r="EW2" s="310"/>
      <c r="EX2" s="310"/>
      <c r="EY2" s="310"/>
      <c r="EZ2" s="310"/>
      <c r="FA2" s="310"/>
      <c r="FB2" s="310"/>
      <c r="FC2" s="310"/>
      <c r="FD2" s="310"/>
      <c r="FE2" s="310"/>
      <c r="FF2" s="310"/>
      <c r="FG2" s="310"/>
    </row>
    <row r="3" spans="1:163" s="26" customFormat="1" ht="9" customHeight="1" x14ac:dyDescent="0.2">
      <c r="CO3" s="309" t="s">
        <v>193</v>
      </c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R3" s="309"/>
      <c r="DS3" s="309"/>
      <c r="DT3" s="309"/>
      <c r="DU3" s="309"/>
      <c r="DV3" s="309"/>
      <c r="DW3" s="309"/>
      <c r="DX3" s="309"/>
      <c r="DY3" s="309"/>
      <c r="DZ3" s="309"/>
      <c r="EA3" s="309"/>
      <c r="EB3" s="309"/>
      <c r="EC3" s="309"/>
      <c r="ED3" s="309"/>
      <c r="EE3" s="309"/>
      <c r="EF3" s="309"/>
      <c r="EG3" s="309"/>
      <c r="EH3" s="309"/>
      <c r="EI3" s="309"/>
      <c r="EJ3" s="309"/>
      <c r="EK3" s="309"/>
      <c r="EL3" s="309"/>
      <c r="EM3" s="309"/>
      <c r="EN3" s="309"/>
      <c r="EO3" s="309"/>
      <c r="EP3" s="309"/>
      <c r="EQ3" s="309"/>
      <c r="ER3" s="309"/>
      <c r="ES3" s="309"/>
      <c r="ET3" s="309"/>
      <c r="EU3" s="309"/>
      <c r="EV3" s="309"/>
      <c r="EW3" s="309"/>
      <c r="EX3" s="309"/>
      <c r="EY3" s="309"/>
      <c r="EZ3" s="309"/>
      <c r="FA3" s="309"/>
      <c r="FB3" s="309"/>
      <c r="FC3" s="309"/>
      <c r="FD3" s="309"/>
      <c r="FE3" s="309"/>
      <c r="FF3" s="309"/>
      <c r="FG3" s="309"/>
    </row>
    <row r="4" spans="1:163" s="26" customFormat="1" ht="9" customHeight="1" x14ac:dyDescent="0.2">
      <c r="CO4" s="309" t="s">
        <v>234</v>
      </c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09"/>
      <c r="DG4" s="309"/>
      <c r="DH4" s="309"/>
      <c r="DI4" s="309"/>
      <c r="DJ4" s="309"/>
      <c r="DK4" s="309"/>
      <c r="DL4" s="309"/>
      <c r="DM4" s="309"/>
      <c r="DN4" s="309"/>
      <c r="DO4" s="309"/>
      <c r="DP4" s="309"/>
      <c r="DQ4" s="309"/>
      <c r="DR4" s="309"/>
      <c r="DS4" s="309"/>
      <c r="DT4" s="309"/>
      <c r="DU4" s="309"/>
      <c r="DV4" s="309"/>
      <c r="DW4" s="309"/>
      <c r="DX4" s="309"/>
      <c r="DY4" s="309"/>
      <c r="DZ4" s="309"/>
      <c r="EA4" s="309"/>
      <c r="EB4" s="309"/>
      <c r="EC4" s="309"/>
      <c r="ED4" s="309"/>
      <c r="EE4" s="309"/>
      <c r="EF4" s="309"/>
      <c r="EG4" s="309"/>
      <c r="EH4" s="309"/>
      <c r="EI4" s="309"/>
      <c r="EJ4" s="309"/>
      <c r="EK4" s="309"/>
      <c r="EL4" s="309"/>
      <c r="EM4" s="309"/>
      <c r="EN4" s="309"/>
      <c r="EO4" s="309"/>
      <c r="EP4" s="309"/>
      <c r="EQ4" s="309"/>
      <c r="ER4" s="309"/>
      <c r="ES4" s="309"/>
      <c r="ET4" s="309"/>
      <c r="EU4" s="309"/>
      <c r="EV4" s="309"/>
      <c r="EW4" s="309"/>
      <c r="EX4" s="309"/>
      <c r="EY4" s="309"/>
      <c r="EZ4" s="309"/>
      <c r="FA4" s="309"/>
      <c r="FB4" s="309"/>
      <c r="FC4" s="309"/>
      <c r="FD4" s="309"/>
      <c r="FE4" s="309"/>
      <c r="FF4" s="309"/>
      <c r="FG4" s="309"/>
    </row>
    <row r="5" spans="1:163" s="26" customFormat="1" ht="9" customHeight="1" x14ac:dyDescent="0.2">
      <c r="CO5" s="306" t="s">
        <v>73</v>
      </c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</row>
    <row r="6" spans="1:163" s="26" customFormat="1" ht="6.75" customHeight="1" x14ac:dyDescent="0.2"/>
    <row r="7" spans="1:163" s="27" customFormat="1" ht="10.5" customHeight="1" x14ac:dyDescent="0.2">
      <c r="BL7" s="401" t="s">
        <v>30</v>
      </c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  <c r="EJ7" s="401"/>
      <c r="EK7" s="401"/>
      <c r="EL7" s="401"/>
      <c r="EM7" s="401"/>
      <c r="EN7" s="401"/>
      <c r="EO7" s="401"/>
      <c r="EP7" s="401"/>
      <c r="EQ7" s="401"/>
      <c r="ER7" s="401"/>
      <c r="ES7" s="401"/>
      <c r="ET7" s="401"/>
      <c r="EU7" s="401"/>
      <c r="EV7" s="401"/>
      <c r="EW7" s="401"/>
      <c r="EX7" s="401"/>
      <c r="EY7" s="401"/>
      <c r="EZ7" s="401"/>
      <c r="FA7" s="401"/>
      <c r="FB7" s="401"/>
      <c r="FC7" s="401"/>
      <c r="FD7" s="401"/>
      <c r="FE7" s="401"/>
      <c r="FF7" s="401"/>
      <c r="FG7" s="401"/>
    </row>
    <row r="8" spans="1:163" s="27" customFormat="1" ht="11.25" customHeight="1" x14ac:dyDescent="0.2">
      <c r="BL8" s="402" t="s">
        <v>252</v>
      </c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  <c r="DP8" s="402"/>
      <c r="DQ8" s="402"/>
      <c r="DR8" s="402"/>
      <c r="DS8" s="402"/>
      <c r="DT8" s="402"/>
      <c r="DU8" s="402"/>
      <c r="DV8" s="402"/>
      <c r="DW8" s="402"/>
      <c r="DX8" s="402"/>
      <c r="DY8" s="402"/>
      <c r="DZ8" s="402"/>
      <c r="EA8" s="402"/>
      <c r="EB8" s="402"/>
      <c r="EC8" s="402"/>
      <c r="ED8" s="402"/>
      <c r="EE8" s="402"/>
      <c r="EF8" s="402"/>
      <c r="EG8" s="402"/>
      <c r="EH8" s="402"/>
      <c r="EI8" s="402"/>
      <c r="EJ8" s="402"/>
      <c r="EK8" s="402"/>
      <c r="EL8" s="402"/>
      <c r="EM8" s="402"/>
      <c r="EN8" s="402"/>
      <c r="EO8" s="402"/>
      <c r="EP8" s="402"/>
      <c r="EQ8" s="402"/>
      <c r="ER8" s="402"/>
      <c r="ES8" s="402"/>
      <c r="ET8" s="402"/>
      <c r="EU8" s="402"/>
      <c r="EV8" s="402"/>
      <c r="EW8" s="402"/>
      <c r="EX8" s="402"/>
      <c r="EY8" s="402"/>
      <c r="EZ8" s="402"/>
      <c r="FA8" s="402"/>
      <c r="FB8" s="402"/>
      <c r="FC8" s="402"/>
      <c r="FD8" s="402"/>
      <c r="FE8" s="402"/>
      <c r="FF8" s="402"/>
      <c r="FG8" s="402"/>
    </row>
    <row r="9" spans="1:163" s="26" customFormat="1" ht="9.75" customHeight="1" x14ac:dyDescent="0.2">
      <c r="BL9" s="357" t="s">
        <v>31</v>
      </c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357"/>
      <c r="DI9" s="357"/>
      <c r="DJ9" s="357"/>
      <c r="DK9" s="357"/>
      <c r="DL9" s="357"/>
      <c r="DM9" s="357"/>
      <c r="DN9" s="357"/>
      <c r="DO9" s="357"/>
      <c r="DP9" s="357"/>
      <c r="DQ9" s="357"/>
      <c r="DR9" s="357"/>
      <c r="DS9" s="357"/>
      <c r="DT9" s="357"/>
      <c r="DU9" s="357"/>
      <c r="DV9" s="357"/>
      <c r="DW9" s="357"/>
      <c r="DX9" s="357"/>
      <c r="DY9" s="357"/>
      <c r="DZ9" s="357"/>
      <c r="EA9" s="357"/>
      <c r="EB9" s="357"/>
      <c r="EC9" s="357"/>
      <c r="ED9" s="357"/>
      <c r="EE9" s="357"/>
      <c r="EF9" s="357"/>
      <c r="EG9" s="357"/>
      <c r="EH9" s="357"/>
      <c r="EI9" s="357"/>
      <c r="EJ9" s="357"/>
      <c r="EK9" s="357"/>
      <c r="EL9" s="357"/>
      <c r="EM9" s="357"/>
      <c r="EN9" s="357"/>
      <c r="EO9" s="357"/>
      <c r="EP9" s="357"/>
      <c r="EQ9" s="357"/>
      <c r="ER9" s="357"/>
      <c r="ES9" s="357"/>
      <c r="ET9" s="357"/>
      <c r="EU9" s="357"/>
      <c r="EV9" s="357"/>
      <c r="EW9" s="357"/>
      <c r="EX9" s="357"/>
      <c r="EY9" s="357"/>
      <c r="EZ9" s="357"/>
      <c r="FA9" s="357"/>
      <c r="FB9" s="357"/>
      <c r="FC9" s="357"/>
      <c r="FD9" s="357"/>
      <c r="FE9" s="357"/>
      <c r="FF9" s="357"/>
      <c r="FG9" s="357"/>
    </row>
    <row r="10" spans="1:163" s="27" customFormat="1" ht="6.75" customHeight="1" x14ac:dyDescent="0.2"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  <c r="DX10" s="397"/>
      <c r="DY10" s="397"/>
      <c r="DZ10" s="397"/>
      <c r="EA10" s="397"/>
      <c r="EB10" s="397"/>
      <c r="EC10" s="397"/>
      <c r="ED10" s="397"/>
      <c r="EE10" s="397"/>
      <c r="EF10" s="397"/>
      <c r="EG10" s="397"/>
      <c r="EH10" s="397"/>
      <c r="EI10" s="397"/>
      <c r="EJ10" s="397"/>
      <c r="EK10" s="397"/>
      <c r="EL10" s="397"/>
      <c r="EM10" s="397"/>
      <c r="EN10" s="397"/>
      <c r="EO10" s="397"/>
      <c r="EP10" s="397"/>
      <c r="EQ10" s="397"/>
      <c r="ER10" s="397"/>
      <c r="ES10" s="397"/>
      <c r="ET10" s="397"/>
      <c r="EU10" s="397"/>
      <c r="EV10" s="397"/>
      <c r="EW10" s="397"/>
      <c r="EX10" s="397"/>
      <c r="EY10" s="397"/>
      <c r="EZ10" s="397"/>
      <c r="FA10" s="397"/>
      <c r="FB10" s="397"/>
      <c r="FC10" s="397"/>
      <c r="FD10" s="397"/>
      <c r="FE10" s="397"/>
      <c r="FF10" s="397"/>
      <c r="FG10" s="397"/>
    </row>
    <row r="11" spans="1:163" s="26" customFormat="1" ht="9.75" customHeight="1" x14ac:dyDescent="0.2">
      <c r="BL11" s="346" t="s">
        <v>32</v>
      </c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/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6"/>
      <c r="EK11" s="346"/>
      <c r="EL11" s="346"/>
      <c r="EM11" s="346"/>
      <c r="EN11" s="346"/>
      <c r="EO11" s="346"/>
      <c r="EP11" s="346"/>
      <c r="EQ11" s="346"/>
      <c r="ER11" s="346"/>
      <c r="ES11" s="346"/>
      <c r="ET11" s="346"/>
      <c r="EU11" s="346"/>
      <c r="EV11" s="346"/>
      <c r="EW11" s="346"/>
      <c r="EX11" s="346"/>
      <c r="EY11" s="346"/>
      <c r="EZ11" s="346"/>
      <c r="FA11" s="346"/>
      <c r="FB11" s="346"/>
      <c r="FC11" s="346"/>
      <c r="FD11" s="346"/>
      <c r="FE11" s="346"/>
      <c r="FF11" s="346"/>
      <c r="FG11" s="346"/>
    </row>
    <row r="12" spans="1:163" s="27" customFormat="1" ht="10.5" customHeight="1" x14ac:dyDescent="0.2"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28"/>
      <c r="CI12" s="28"/>
      <c r="DP12" s="28"/>
      <c r="DQ12" s="28"/>
      <c r="DR12" s="28"/>
      <c r="DS12" s="28"/>
      <c r="DT12" s="28"/>
      <c r="DU12" s="313" t="s">
        <v>267</v>
      </c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3"/>
      <c r="EU12" s="313"/>
      <c r="EV12" s="313"/>
      <c r="EW12" s="313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</row>
    <row r="13" spans="1:163" s="26" customFormat="1" ht="9.75" customHeight="1" x14ac:dyDescent="0.2">
      <c r="BL13" s="346" t="s">
        <v>33</v>
      </c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29"/>
      <c r="CI13" s="29"/>
      <c r="DU13" s="357" t="s">
        <v>54</v>
      </c>
      <c r="DV13" s="357"/>
      <c r="DW13" s="357"/>
      <c r="DX13" s="357"/>
      <c r="DY13" s="357"/>
      <c r="DZ13" s="357"/>
      <c r="EA13" s="357"/>
      <c r="EB13" s="357"/>
      <c r="EC13" s="357"/>
      <c r="ED13" s="357"/>
      <c r="EE13" s="357"/>
      <c r="EF13" s="357"/>
      <c r="EG13" s="357"/>
      <c r="EH13" s="357"/>
      <c r="EI13" s="357"/>
      <c r="EJ13" s="357"/>
      <c r="EK13" s="357"/>
      <c r="EL13" s="357"/>
      <c r="EM13" s="357"/>
      <c r="EN13" s="357"/>
      <c r="EO13" s="357"/>
      <c r="EP13" s="357"/>
      <c r="EQ13" s="357"/>
      <c r="ER13" s="357"/>
      <c r="ES13" s="357"/>
      <c r="ET13" s="357"/>
      <c r="EU13" s="357"/>
      <c r="EV13" s="357"/>
      <c r="EW13" s="357"/>
      <c r="EX13" s="357"/>
      <c r="EY13" s="357"/>
      <c r="EZ13" s="357"/>
      <c r="FA13" s="357"/>
      <c r="FB13" s="357"/>
      <c r="FC13" s="357"/>
      <c r="FD13" s="357"/>
      <c r="FE13" s="357"/>
      <c r="FF13" s="357"/>
      <c r="FG13" s="357"/>
    </row>
    <row r="14" spans="1:163" s="27" customFormat="1" ht="10.5" customHeight="1" x14ac:dyDescent="0.2">
      <c r="BL14" s="30" t="s">
        <v>64</v>
      </c>
      <c r="BM14" s="315" t="s">
        <v>255</v>
      </c>
      <c r="BN14" s="315"/>
      <c r="BO14" s="315"/>
      <c r="BP14" s="315"/>
      <c r="BQ14" s="315"/>
      <c r="BR14" s="311" t="s">
        <v>64</v>
      </c>
      <c r="BS14" s="311"/>
      <c r="BT14" s="315" t="s">
        <v>253</v>
      </c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6">
        <v>20</v>
      </c>
      <c r="CR14" s="316"/>
      <c r="CS14" s="316"/>
      <c r="CT14" s="316"/>
      <c r="CU14" s="312" t="s">
        <v>254</v>
      </c>
      <c r="CV14" s="312"/>
      <c r="CW14" s="312"/>
      <c r="CX14" s="311" t="s">
        <v>65</v>
      </c>
      <c r="CY14" s="311"/>
      <c r="CZ14" s="311"/>
      <c r="FG14" s="30"/>
    </row>
    <row r="15" spans="1:163" s="27" customFormat="1" ht="10.5" customHeight="1" x14ac:dyDescent="0.2">
      <c r="BL15" s="30"/>
      <c r="BM15" s="58"/>
      <c r="BN15" s="58"/>
      <c r="BO15" s="58"/>
      <c r="BP15" s="58"/>
      <c r="BQ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30"/>
      <c r="CR15" s="30"/>
      <c r="CS15" s="30"/>
      <c r="CT15" s="30"/>
      <c r="CU15" s="59"/>
      <c r="CV15" s="59"/>
      <c r="CW15" s="59"/>
      <c r="FG15" s="30"/>
    </row>
    <row r="16" spans="1:163" s="31" customFormat="1" ht="15" customHeight="1" x14ac:dyDescent="0.2">
      <c r="A16" s="307" t="s">
        <v>190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</row>
    <row r="17" spans="1:163" s="31" customFormat="1" ht="15" customHeight="1" x14ac:dyDescent="0.2">
      <c r="A17" s="307" t="s">
        <v>297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307"/>
      <c r="EH17" s="307"/>
      <c r="EI17" s="307"/>
      <c r="EJ17" s="307"/>
      <c r="EK17" s="307"/>
      <c r="EL17" s="307"/>
      <c r="EM17" s="307"/>
      <c r="EN17" s="307"/>
      <c r="EO17" s="307"/>
      <c r="EP17" s="307"/>
      <c r="EQ17" s="307"/>
      <c r="ER17" s="307"/>
      <c r="ES17" s="307"/>
      <c r="ET17" s="307"/>
      <c r="EU17" s="307"/>
      <c r="EV17" s="307"/>
      <c r="EW17" s="307"/>
      <c r="EX17" s="307"/>
      <c r="EY17" s="307"/>
      <c r="EZ17" s="307"/>
      <c r="FA17" s="307"/>
      <c r="FB17" s="307"/>
      <c r="FC17" s="307"/>
      <c r="FD17" s="307"/>
      <c r="FE17" s="307"/>
      <c r="FF17" s="307"/>
      <c r="FG17" s="307"/>
    </row>
    <row r="18" spans="1:163" s="27" customFormat="1" ht="12" customHeight="1" thickBot="1" x14ac:dyDescent="0.25">
      <c r="A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E18" s="33"/>
      <c r="EF18" s="395"/>
      <c r="EG18" s="395"/>
      <c r="EH18" s="395"/>
      <c r="EI18" s="395"/>
      <c r="EJ18" s="34"/>
      <c r="EK18" s="34"/>
      <c r="EL18" s="34"/>
      <c r="EM18" s="34"/>
      <c r="EV18" s="392" t="s">
        <v>57</v>
      </c>
      <c r="EW18" s="393"/>
      <c r="EX18" s="393"/>
      <c r="EY18" s="393"/>
      <c r="EZ18" s="393"/>
      <c r="FA18" s="393"/>
      <c r="FB18" s="393"/>
      <c r="FC18" s="393"/>
      <c r="FD18" s="393"/>
      <c r="FE18" s="393"/>
      <c r="FF18" s="393"/>
      <c r="FG18" s="394"/>
    </row>
    <row r="19" spans="1:163" s="27" customFormat="1" ht="12" customHeight="1" x14ac:dyDescent="0.2">
      <c r="DX19" s="34"/>
      <c r="DY19" s="34"/>
      <c r="DZ19" s="34"/>
      <c r="EA19" s="34"/>
      <c r="EB19" s="35"/>
      <c r="EC19" s="35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7"/>
      <c r="EO19" s="37"/>
      <c r="EP19" s="37"/>
      <c r="EQ19" s="37"/>
      <c r="ES19" s="36"/>
      <c r="ET19" s="37" t="s">
        <v>35</v>
      </c>
      <c r="EV19" s="317" t="s">
        <v>34</v>
      </c>
      <c r="EW19" s="318"/>
      <c r="EX19" s="318"/>
      <c r="EY19" s="318"/>
      <c r="EZ19" s="318"/>
      <c r="FA19" s="318"/>
      <c r="FB19" s="318"/>
      <c r="FC19" s="318"/>
      <c r="FD19" s="318"/>
      <c r="FE19" s="318"/>
      <c r="FF19" s="318"/>
      <c r="FG19" s="319"/>
    </row>
    <row r="20" spans="1:163" s="27" customFormat="1" ht="10.5" customHeight="1" x14ac:dyDescent="0.2">
      <c r="AM20" s="30" t="s">
        <v>189</v>
      </c>
      <c r="AN20" s="315" t="s">
        <v>255</v>
      </c>
      <c r="AO20" s="315"/>
      <c r="AP20" s="315"/>
      <c r="AQ20" s="315"/>
      <c r="AR20" s="315"/>
      <c r="AS20" s="311" t="s">
        <v>64</v>
      </c>
      <c r="AT20" s="311"/>
      <c r="AU20" s="315" t="s">
        <v>253</v>
      </c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6">
        <v>20</v>
      </c>
      <c r="BS20" s="316"/>
      <c r="BT20" s="316"/>
      <c r="BU20" s="316"/>
      <c r="BV20" s="312" t="s">
        <v>254</v>
      </c>
      <c r="BW20" s="312"/>
      <c r="BX20" s="312"/>
      <c r="BY20" s="311" t="s">
        <v>65</v>
      </c>
      <c r="BZ20" s="311"/>
      <c r="CA20" s="311"/>
      <c r="EN20" s="30"/>
      <c r="EO20" s="30"/>
      <c r="EP20" s="30"/>
      <c r="EQ20" s="30"/>
      <c r="ET20" s="30" t="s">
        <v>36</v>
      </c>
      <c r="EV20" s="320" t="s">
        <v>256</v>
      </c>
      <c r="EW20" s="321"/>
      <c r="EX20" s="321"/>
      <c r="EY20" s="321"/>
      <c r="EZ20" s="321"/>
      <c r="FA20" s="321"/>
      <c r="FB20" s="321"/>
      <c r="FC20" s="321"/>
      <c r="FD20" s="321"/>
      <c r="FE20" s="321"/>
      <c r="FF20" s="321"/>
      <c r="FG20" s="322"/>
    </row>
    <row r="21" spans="1:163" s="27" customFormat="1" ht="10.5" customHeight="1" x14ac:dyDescent="0.2">
      <c r="A21" s="27" t="s">
        <v>191</v>
      </c>
      <c r="AK21" s="396" t="s">
        <v>262</v>
      </c>
      <c r="AL21" s="396"/>
      <c r="AM21" s="396"/>
      <c r="AN21" s="396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396"/>
      <c r="BV21" s="396"/>
      <c r="BW21" s="396"/>
      <c r="BX21" s="396"/>
      <c r="BY21" s="396"/>
      <c r="BZ21" s="396"/>
      <c r="CA21" s="396"/>
      <c r="CB21" s="396"/>
      <c r="CC21" s="396"/>
      <c r="CD21" s="396"/>
      <c r="CE21" s="396"/>
      <c r="CF21" s="396"/>
      <c r="CG21" s="396"/>
      <c r="CH21" s="396"/>
      <c r="CI21" s="396"/>
      <c r="CJ21" s="396"/>
      <c r="CK21" s="396"/>
      <c r="CL21" s="396"/>
      <c r="CM21" s="396"/>
      <c r="CN21" s="396"/>
      <c r="CO21" s="396"/>
      <c r="CP21" s="396"/>
      <c r="CQ21" s="396"/>
      <c r="CR21" s="396"/>
      <c r="CS21" s="396"/>
      <c r="CT21" s="396"/>
      <c r="CU21" s="396"/>
      <c r="CV21" s="396"/>
      <c r="CW21" s="396"/>
      <c r="CX21" s="396"/>
      <c r="CY21" s="396"/>
      <c r="CZ21" s="396"/>
      <c r="DA21" s="396"/>
      <c r="DB21" s="396"/>
      <c r="DC21" s="396"/>
      <c r="DD21" s="396"/>
      <c r="DE21" s="396"/>
      <c r="DF21" s="396"/>
      <c r="DG21" s="396"/>
      <c r="DH21" s="396"/>
      <c r="DI21" s="396"/>
      <c r="DJ21" s="396"/>
      <c r="DK21" s="396"/>
      <c r="DL21" s="396"/>
      <c r="DM21" s="396"/>
      <c r="DN21" s="396"/>
      <c r="DO21" s="396"/>
      <c r="DP21" s="396"/>
      <c r="DQ21" s="396"/>
      <c r="DR21" s="396"/>
      <c r="DS21" s="396"/>
      <c r="DT21" s="396"/>
      <c r="DU21" s="396"/>
      <c r="DV21" s="396"/>
      <c r="DW21" s="396"/>
      <c r="DX21" s="396"/>
      <c r="DY21" s="396"/>
      <c r="DZ21" s="396"/>
      <c r="EA21" s="396"/>
      <c r="EB21" s="396"/>
      <c r="EC21" s="396"/>
      <c r="ED21" s="396"/>
      <c r="EE21" s="396"/>
      <c r="EF21" s="396"/>
      <c r="EG21" s="396"/>
      <c r="EH21" s="396"/>
      <c r="EN21" s="30"/>
      <c r="EO21" s="30"/>
      <c r="EP21" s="30"/>
      <c r="EQ21" s="30"/>
      <c r="ET21" s="30"/>
      <c r="EV21" s="326" t="s">
        <v>257</v>
      </c>
      <c r="EW21" s="327"/>
      <c r="EX21" s="327"/>
      <c r="EY21" s="327"/>
      <c r="EZ21" s="327"/>
      <c r="FA21" s="327"/>
      <c r="FB21" s="327"/>
      <c r="FC21" s="327"/>
      <c r="FD21" s="327"/>
      <c r="FE21" s="327"/>
      <c r="FF21" s="327"/>
      <c r="FG21" s="328"/>
    </row>
    <row r="22" spans="1:163" s="27" customFormat="1" ht="9" customHeight="1" x14ac:dyDescent="0.2">
      <c r="A22" s="27" t="s">
        <v>229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7"/>
      <c r="DX22" s="397"/>
      <c r="DY22" s="397"/>
      <c r="DZ22" s="397"/>
      <c r="EA22" s="397"/>
      <c r="EB22" s="397"/>
      <c r="EC22" s="397"/>
      <c r="ED22" s="397"/>
      <c r="EE22" s="397"/>
      <c r="EF22" s="397"/>
      <c r="EG22" s="397"/>
      <c r="EH22" s="397"/>
      <c r="EN22" s="30"/>
      <c r="EO22" s="30"/>
      <c r="EP22" s="30"/>
      <c r="EQ22" s="30"/>
      <c r="ET22" s="30" t="s">
        <v>37</v>
      </c>
      <c r="EV22" s="329"/>
      <c r="EW22" s="315"/>
      <c r="EX22" s="315"/>
      <c r="EY22" s="315"/>
      <c r="EZ22" s="315"/>
      <c r="FA22" s="315"/>
      <c r="FB22" s="315"/>
      <c r="FC22" s="315"/>
      <c r="FD22" s="315"/>
      <c r="FE22" s="315"/>
      <c r="FF22" s="315"/>
      <c r="FG22" s="330"/>
    </row>
    <row r="23" spans="1:163" s="27" customFormat="1" ht="3" customHeight="1" thickBot="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N23" s="30"/>
      <c r="EO23" s="30"/>
      <c r="EP23" s="30"/>
      <c r="EQ23" s="30"/>
      <c r="ET23" s="30"/>
      <c r="EV23" s="326" t="s">
        <v>258</v>
      </c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8"/>
    </row>
    <row r="24" spans="1:163" s="27" customFormat="1" ht="10.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J24" s="38"/>
      <c r="AK24" s="39" t="s">
        <v>38</v>
      </c>
      <c r="AL24" s="38"/>
      <c r="AM24" s="38"/>
      <c r="AN24" s="38"/>
      <c r="AU24" s="339" t="s">
        <v>263</v>
      </c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1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N24" s="30"/>
      <c r="EO24" s="30"/>
      <c r="EP24" s="30"/>
      <c r="EQ24" s="30"/>
      <c r="ET24" s="30" t="s">
        <v>39</v>
      </c>
      <c r="EV24" s="398"/>
      <c r="EW24" s="399"/>
      <c r="EX24" s="399"/>
      <c r="EY24" s="399"/>
      <c r="EZ24" s="399"/>
      <c r="FA24" s="399"/>
      <c r="FB24" s="399"/>
      <c r="FC24" s="399"/>
      <c r="FD24" s="399"/>
      <c r="FE24" s="399"/>
      <c r="FF24" s="399"/>
      <c r="FG24" s="400"/>
    </row>
    <row r="25" spans="1:163" s="27" customFormat="1" ht="3" customHeight="1" thickBo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U25" s="342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4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N25" s="30"/>
      <c r="EO25" s="30"/>
      <c r="EP25" s="30"/>
      <c r="EQ25" s="30"/>
      <c r="ET25" s="30"/>
      <c r="EV25" s="329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30"/>
    </row>
    <row r="26" spans="1:163" s="27" customFormat="1" ht="10.5" customHeight="1" x14ac:dyDescent="0.2">
      <c r="A26" s="27" t="s">
        <v>40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K26" s="363" t="s">
        <v>264</v>
      </c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N26" s="30"/>
      <c r="EO26" s="30"/>
      <c r="EP26" s="30"/>
      <c r="EQ26" s="30"/>
      <c r="ET26" s="37" t="s">
        <v>41</v>
      </c>
      <c r="EV26" s="320" t="s">
        <v>259</v>
      </c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2"/>
    </row>
    <row r="27" spans="1:163" s="27" customFormat="1" ht="10.5" customHeight="1" x14ac:dyDescent="0.2">
      <c r="A27" s="27" t="s">
        <v>187</v>
      </c>
      <c r="AK27" s="364" t="s">
        <v>265</v>
      </c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N27" s="30"/>
      <c r="EO27" s="30"/>
      <c r="EP27" s="30"/>
      <c r="EQ27" s="30"/>
      <c r="ET27" s="30"/>
      <c r="EV27" s="326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8"/>
    </row>
    <row r="28" spans="1:163" s="27" customFormat="1" ht="10.5" customHeight="1" x14ac:dyDescent="0.2">
      <c r="A28" s="27" t="s">
        <v>188</v>
      </c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363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3"/>
      <c r="DD28" s="363"/>
      <c r="DE28" s="363"/>
      <c r="DF28" s="363"/>
      <c r="DG28" s="363"/>
      <c r="DH28" s="363"/>
      <c r="DI28" s="363"/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  <c r="ED28" s="363"/>
      <c r="EE28" s="363"/>
      <c r="EF28" s="363"/>
      <c r="EG28" s="363"/>
      <c r="EH28" s="363"/>
      <c r="EN28" s="30"/>
      <c r="EO28" s="30"/>
      <c r="EP28" s="30"/>
      <c r="EQ28" s="30"/>
      <c r="ET28" s="30" t="s">
        <v>42</v>
      </c>
      <c r="EV28" s="323" t="s">
        <v>260</v>
      </c>
      <c r="EW28" s="324"/>
      <c r="EX28" s="324"/>
      <c r="EY28" s="324"/>
      <c r="EZ28" s="324"/>
      <c r="FA28" s="324"/>
      <c r="FB28" s="324"/>
      <c r="FC28" s="324"/>
      <c r="FD28" s="324"/>
      <c r="FE28" s="324"/>
      <c r="FF28" s="324"/>
      <c r="FG28" s="325"/>
    </row>
    <row r="29" spans="1:163" s="27" customFormat="1" ht="10.5" customHeight="1" x14ac:dyDescent="0.2">
      <c r="A29" s="27" t="s">
        <v>187</v>
      </c>
      <c r="AK29" s="364" t="s">
        <v>266</v>
      </c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J29" s="36"/>
      <c r="EK29" s="36"/>
      <c r="EL29" s="36"/>
      <c r="EM29" s="36"/>
      <c r="EN29" s="37"/>
      <c r="EO29" s="37"/>
      <c r="EP29" s="37"/>
      <c r="EQ29" s="37"/>
      <c r="ES29" s="36"/>
      <c r="EV29" s="326" t="s">
        <v>261</v>
      </c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8"/>
    </row>
    <row r="30" spans="1:163" s="27" customFormat="1" ht="10.5" customHeight="1" x14ac:dyDescent="0.2">
      <c r="A30" s="27" t="s">
        <v>186</v>
      </c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J30" s="36"/>
      <c r="EK30" s="36"/>
      <c r="EL30" s="36"/>
      <c r="EM30" s="36"/>
      <c r="EN30" s="37"/>
      <c r="EO30" s="37"/>
      <c r="EP30" s="37"/>
      <c r="EQ30" s="37"/>
      <c r="ES30" s="36"/>
      <c r="ET30" s="30" t="s">
        <v>37</v>
      </c>
      <c r="EV30" s="329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30"/>
    </row>
    <row r="31" spans="1:163" s="27" customFormat="1" ht="10.5" customHeight="1" x14ac:dyDescent="0.2">
      <c r="A31" s="27" t="s">
        <v>177</v>
      </c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36"/>
      <c r="EG31" s="36"/>
      <c r="EH31" s="36"/>
      <c r="EI31" s="36"/>
      <c r="EJ31" s="36"/>
      <c r="EK31" s="36"/>
      <c r="EL31" s="36"/>
      <c r="EM31" s="36"/>
      <c r="EN31" s="37"/>
      <c r="EO31" s="37"/>
      <c r="EP31" s="37"/>
      <c r="EQ31" s="37"/>
      <c r="ES31" s="36"/>
      <c r="ET31" s="30" t="s">
        <v>43</v>
      </c>
      <c r="EV31" s="323" t="s">
        <v>69</v>
      </c>
      <c r="EW31" s="324"/>
      <c r="EX31" s="324"/>
      <c r="EY31" s="324"/>
      <c r="EZ31" s="324"/>
      <c r="FA31" s="324"/>
      <c r="FB31" s="324"/>
      <c r="FC31" s="324"/>
      <c r="FD31" s="324"/>
      <c r="FE31" s="324"/>
      <c r="FF31" s="324"/>
      <c r="FG31" s="325"/>
    </row>
    <row r="32" spans="1:163" s="27" customFormat="1" ht="10.5" customHeight="1" thickBot="1" x14ac:dyDescent="0.25"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36"/>
      <c r="EG32" s="36"/>
      <c r="EH32" s="36"/>
      <c r="EI32" s="36"/>
      <c r="EJ32" s="36"/>
      <c r="EK32" s="36"/>
      <c r="EL32" s="36"/>
      <c r="EM32" s="36"/>
      <c r="EN32" s="37"/>
      <c r="EO32" s="37"/>
      <c r="EP32" s="37"/>
      <c r="EQ32" s="37"/>
      <c r="ES32" s="36"/>
      <c r="ET32" s="30" t="s">
        <v>176</v>
      </c>
      <c r="EV32" s="383"/>
      <c r="EW32" s="384"/>
      <c r="EX32" s="384"/>
      <c r="EY32" s="384"/>
      <c r="EZ32" s="384"/>
      <c r="FA32" s="384"/>
      <c r="FB32" s="384"/>
      <c r="FC32" s="384"/>
      <c r="FD32" s="384"/>
      <c r="FE32" s="384"/>
      <c r="FF32" s="384"/>
      <c r="FG32" s="385"/>
    </row>
    <row r="33" spans="1:163" s="26" customFormat="1" ht="10.5" customHeight="1" thickBot="1" x14ac:dyDescent="0.25">
      <c r="L33" s="346" t="s">
        <v>185</v>
      </c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2"/>
      <c r="EG33" s="42"/>
      <c r="EH33" s="42"/>
      <c r="EI33" s="42"/>
      <c r="EJ33" s="42"/>
      <c r="EK33" s="42"/>
      <c r="EL33" s="42"/>
      <c r="EM33" s="42"/>
      <c r="EN33" s="43"/>
      <c r="EO33" s="43"/>
      <c r="EP33" s="43"/>
      <c r="EQ33" s="43"/>
      <c r="ES33" s="42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</row>
    <row r="34" spans="1:163" s="27" customFormat="1" ht="8.25" customHeight="1" thickBot="1" x14ac:dyDescent="0.25">
      <c r="AT34" s="45"/>
      <c r="AU34" s="45"/>
      <c r="AV34" s="45"/>
      <c r="AW34" s="45"/>
      <c r="AX34" s="45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X34" s="40"/>
      <c r="BY34" s="40"/>
      <c r="BZ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E34" s="40"/>
      <c r="EH34" s="37" t="s">
        <v>11</v>
      </c>
      <c r="EJ34" s="331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3"/>
    </row>
    <row r="35" spans="1:163" s="27" customFormat="1" ht="5.0999999999999996" customHeight="1" x14ac:dyDescent="0.2">
      <c r="A35" s="38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36"/>
      <c r="EG35" s="36"/>
      <c r="EH35" s="36"/>
      <c r="EI35" s="36"/>
      <c r="EJ35" s="36"/>
      <c r="EK35" s="36"/>
      <c r="EL35" s="36"/>
      <c r="EM35" s="36"/>
      <c r="EN35" s="37"/>
      <c r="EO35" s="37"/>
      <c r="EP35" s="37"/>
      <c r="EQ35" s="37"/>
      <c r="ES35" s="3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</row>
    <row r="36" spans="1:163" s="27" customFormat="1" ht="10.5" customHeight="1" x14ac:dyDescent="0.2">
      <c r="A36" s="358" t="s">
        <v>44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60" t="s">
        <v>175</v>
      </c>
      <c r="AB36" s="359"/>
      <c r="AC36" s="359"/>
      <c r="AD36" s="359"/>
      <c r="AE36" s="359"/>
      <c r="AF36" s="359"/>
      <c r="AG36" s="359"/>
      <c r="AH36" s="359"/>
      <c r="AI36" s="359"/>
      <c r="AJ36" s="359"/>
      <c r="AK36" s="361" t="s">
        <v>184</v>
      </c>
      <c r="AL36" s="362"/>
      <c r="AM36" s="362"/>
      <c r="AN36" s="362"/>
      <c r="AO36" s="362"/>
      <c r="AP36" s="362"/>
      <c r="AQ36" s="362"/>
      <c r="AR36" s="362"/>
      <c r="AS36" s="362"/>
      <c r="AT36" s="362"/>
      <c r="AU36" s="360" t="s">
        <v>45</v>
      </c>
      <c r="AV36" s="359"/>
      <c r="AW36" s="359"/>
      <c r="AX36" s="359"/>
      <c r="AY36" s="359"/>
      <c r="AZ36" s="359"/>
      <c r="BA36" s="359"/>
      <c r="BB36" s="359"/>
      <c r="BC36" s="359"/>
      <c r="BD36" s="359"/>
      <c r="BE36" s="281" t="s">
        <v>294</v>
      </c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3"/>
      <c r="CJ36" s="374" t="s">
        <v>48</v>
      </c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375"/>
      <c r="DB36" s="375"/>
      <c r="DC36" s="375"/>
      <c r="DD36" s="375"/>
      <c r="DE36" s="375"/>
      <c r="DF36" s="375"/>
      <c r="DG36" s="375"/>
      <c r="DH36" s="375"/>
      <c r="DI36" s="375"/>
      <c r="DJ36" s="375"/>
      <c r="DK36" s="376"/>
      <c r="DL36" s="368" t="s">
        <v>49</v>
      </c>
      <c r="DM36" s="369"/>
      <c r="DN36" s="369"/>
      <c r="DO36" s="369"/>
      <c r="DP36" s="369"/>
      <c r="DQ36" s="369"/>
      <c r="DR36" s="369"/>
      <c r="DS36" s="369"/>
      <c r="DT36" s="369"/>
      <c r="DU36" s="369"/>
      <c r="DV36" s="369"/>
      <c r="DW36" s="369"/>
      <c r="DX36" s="369"/>
      <c r="DY36" s="369"/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69"/>
      <c r="EX36" s="369"/>
      <c r="EY36" s="369"/>
      <c r="EZ36" s="369"/>
      <c r="FA36" s="369"/>
      <c r="FB36" s="369"/>
      <c r="FC36" s="369"/>
      <c r="FD36" s="369"/>
      <c r="FE36" s="369"/>
      <c r="FF36" s="369"/>
      <c r="FG36" s="369"/>
    </row>
    <row r="37" spans="1:163" s="27" customFormat="1" ht="10.5" customHeight="1" x14ac:dyDescent="0.2">
      <c r="A37" s="358"/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60"/>
      <c r="AB37" s="359"/>
      <c r="AC37" s="359"/>
      <c r="AD37" s="359"/>
      <c r="AE37" s="359"/>
      <c r="AF37" s="359"/>
      <c r="AG37" s="359"/>
      <c r="AH37" s="359"/>
      <c r="AI37" s="359"/>
      <c r="AJ37" s="359"/>
      <c r="AK37" s="361"/>
      <c r="AL37" s="362"/>
      <c r="AM37" s="362"/>
      <c r="AN37" s="362"/>
      <c r="AO37" s="362"/>
      <c r="AP37" s="362"/>
      <c r="AQ37" s="362"/>
      <c r="AR37" s="362"/>
      <c r="AS37" s="362"/>
      <c r="AT37" s="362"/>
      <c r="AU37" s="360"/>
      <c r="AV37" s="359"/>
      <c r="AW37" s="359"/>
      <c r="AX37" s="359"/>
      <c r="AY37" s="359"/>
      <c r="AZ37" s="359"/>
      <c r="BA37" s="359"/>
      <c r="BB37" s="359"/>
      <c r="BC37" s="359"/>
      <c r="BD37" s="359"/>
      <c r="BE37" s="284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6"/>
      <c r="CJ37" s="377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  <c r="DE37" s="378"/>
      <c r="DF37" s="378"/>
      <c r="DG37" s="378"/>
      <c r="DH37" s="378"/>
      <c r="DI37" s="378"/>
      <c r="DJ37" s="378"/>
      <c r="DK37" s="379"/>
      <c r="DL37" s="370"/>
      <c r="DM37" s="371"/>
      <c r="DN37" s="371"/>
      <c r="DO37" s="371"/>
      <c r="DP37" s="371"/>
      <c r="DQ37" s="371"/>
      <c r="DR37" s="371"/>
      <c r="DS37" s="371"/>
      <c r="DT37" s="371"/>
      <c r="DU37" s="371"/>
      <c r="DV37" s="371"/>
      <c r="DW37" s="371"/>
      <c r="DX37" s="371"/>
      <c r="DY37" s="371"/>
      <c r="DZ37" s="371"/>
      <c r="EA37" s="371"/>
      <c r="EB37" s="371"/>
      <c r="EC37" s="371"/>
      <c r="ED37" s="371"/>
      <c r="EE37" s="371"/>
      <c r="EF37" s="371"/>
      <c r="EG37" s="371"/>
      <c r="EH37" s="371"/>
      <c r="EI37" s="371"/>
      <c r="EJ37" s="371"/>
      <c r="EK37" s="371"/>
      <c r="EL37" s="371"/>
      <c r="EM37" s="371"/>
      <c r="EN37" s="371"/>
      <c r="EO37" s="371"/>
      <c r="EP37" s="371"/>
      <c r="EQ37" s="371"/>
      <c r="ER37" s="371"/>
      <c r="ES37" s="371"/>
      <c r="ET37" s="371"/>
      <c r="EU37" s="371"/>
      <c r="EV37" s="371"/>
      <c r="EW37" s="371"/>
      <c r="EX37" s="371"/>
      <c r="EY37" s="371"/>
      <c r="EZ37" s="371"/>
      <c r="FA37" s="371"/>
      <c r="FB37" s="371"/>
      <c r="FC37" s="371"/>
      <c r="FD37" s="371"/>
      <c r="FE37" s="371"/>
      <c r="FF37" s="371"/>
      <c r="FG37" s="371"/>
    </row>
    <row r="38" spans="1:163" s="47" customFormat="1" ht="10.5" customHeight="1" x14ac:dyDescent="0.25">
      <c r="A38" s="358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284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6"/>
      <c r="CJ38" s="377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  <c r="DI38" s="378"/>
      <c r="DJ38" s="378"/>
      <c r="DK38" s="379"/>
      <c r="DL38" s="370"/>
      <c r="DM38" s="371"/>
      <c r="DN38" s="371"/>
      <c r="DO38" s="371"/>
      <c r="DP38" s="371"/>
      <c r="DQ38" s="371"/>
      <c r="DR38" s="371"/>
      <c r="DS38" s="371"/>
      <c r="DT38" s="371"/>
      <c r="DU38" s="371"/>
      <c r="DV38" s="371"/>
      <c r="DW38" s="371"/>
      <c r="DX38" s="371"/>
      <c r="DY38" s="371"/>
      <c r="DZ38" s="371"/>
      <c r="EA38" s="371"/>
      <c r="EB38" s="371"/>
      <c r="EC38" s="371"/>
      <c r="ED38" s="371"/>
      <c r="EE38" s="371"/>
      <c r="EF38" s="371"/>
      <c r="EG38" s="371"/>
      <c r="EH38" s="371"/>
      <c r="EI38" s="371"/>
      <c r="EJ38" s="371"/>
      <c r="EK38" s="371"/>
      <c r="EL38" s="371"/>
      <c r="EM38" s="371"/>
      <c r="EN38" s="371"/>
      <c r="EO38" s="371"/>
      <c r="EP38" s="371"/>
      <c r="EQ38" s="371"/>
      <c r="ER38" s="371"/>
      <c r="ES38" s="371"/>
      <c r="ET38" s="371"/>
      <c r="EU38" s="371"/>
      <c r="EV38" s="371"/>
      <c r="EW38" s="371"/>
      <c r="EX38" s="371"/>
      <c r="EY38" s="371"/>
      <c r="EZ38" s="371"/>
      <c r="FA38" s="371"/>
      <c r="FB38" s="371"/>
      <c r="FC38" s="371"/>
      <c r="FD38" s="371"/>
      <c r="FE38" s="371"/>
      <c r="FF38" s="371"/>
      <c r="FG38" s="371"/>
    </row>
    <row r="39" spans="1:163" s="47" customFormat="1" ht="18" customHeight="1" x14ac:dyDescent="0.25">
      <c r="A39" s="358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287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9"/>
      <c r="CJ39" s="380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81"/>
      <c r="DH39" s="381"/>
      <c r="DI39" s="381"/>
      <c r="DJ39" s="381"/>
      <c r="DK39" s="382"/>
      <c r="DL39" s="372"/>
      <c r="DM39" s="373"/>
      <c r="DN39" s="373"/>
      <c r="DO39" s="373"/>
      <c r="DP39" s="373"/>
      <c r="DQ39" s="373"/>
      <c r="DR39" s="373"/>
      <c r="DS39" s="373"/>
      <c r="DT39" s="373"/>
      <c r="DU39" s="373"/>
      <c r="DV39" s="373"/>
      <c r="DW39" s="373"/>
      <c r="DX39" s="373"/>
      <c r="DY39" s="373"/>
      <c r="DZ39" s="373"/>
      <c r="EA39" s="373"/>
      <c r="EB39" s="373"/>
      <c r="EC39" s="373"/>
      <c r="ED39" s="373"/>
      <c r="EE39" s="373"/>
      <c r="EF39" s="373"/>
      <c r="EG39" s="373"/>
      <c r="EH39" s="373"/>
      <c r="EI39" s="373"/>
      <c r="EJ39" s="373"/>
      <c r="EK39" s="373"/>
      <c r="EL39" s="373"/>
      <c r="EM39" s="373"/>
      <c r="EN39" s="373"/>
      <c r="EO39" s="373"/>
      <c r="EP39" s="373"/>
      <c r="EQ39" s="373"/>
      <c r="ER39" s="373"/>
      <c r="ES39" s="373"/>
      <c r="ET39" s="373"/>
      <c r="EU39" s="373"/>
      <c r="EV39" s="373"/>
      <c r="EW39" s="373"/>
      <c r="EX39" s="373"/>
      <c r="EY39" s="373"/>
      <c r="EZ39" s="373"/>
      <c r="FA39" s="373"/>
      <c r="FB39" s="373"/>
      <c r="FC39" s="373"/>
      <c r="FD39" s="373"/>
      <c r="FE39" s="373"/>
      <c r="FF39" s="373"/>
      <c r="FG39" s="373"/>
    </row>
    <row r="40" spans="1:163" s="47" customFormat="1" ht="14.25" customHeight="1" x14ac:dyDescent="0.25">
      <c r="A40" s="358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45" t="s">
        <v>46</v>
      </c>
      <c r="BF40" s="345"/>
      <c r="BG40" s="345"/>
      <c r="BH40" s="345"/>
      <c r="BI40" s="345"/>
      <c r="BJ40" s="345"/>
      <c r="BK40" s="345"/>
      <c r="BL40" s="345"/>
      <c r="BM40" s="345"/>
      <c r="BN40" s="345"/>
      <c r="BO40" s="345" t="s">
        <v>47</v>
      </c>
      <c r="BP40" s="345"/>
      <c r="BQ40" s="345"/>
      <c r="BR40" s="345"/>
      <c r="BS40" s="345"/>
      <c r="BT40" s="345"/>
      <c r="BU40" s="345"/>
      <c r="BV40" s="345"/>
      <c r="BW40" s="345"/>
      <c r="BX40" s="345"/>
      <c r="BY40" s="345"/>
      <c r="BZ40" s="345"/>
      <c r="CA40" s="345"/>
      <c r="CB40" s="345"/>
      <c r="CC40" s="345"/>
      <c r="CD40" s="345"/>
      <c r="CE40" s="345"/>
      <c r="CF40" s="345"/>
      <c r="CG40" s="345"/>
      <c r="CH40" s="345"/>
      <c r="CI40" s="345"/>
      <c r="CJ40" s="365" t="s">
        <v>46</v>
      </c>
      <c r="CK40" s="366"/>
      <c r="CL40" s="366"/>
      <c r="CM40" s="366"/>
      <c r="CN40" s="366"/>
      <c r="CO40" s="366"/>
      <c r="CP40" s="366"/>
      <c r="CQ40" s="366"/>
      <c r="CR40" s="366"/>
      <c r="CS40" s="366"/>
      <c r="CT40" s="366"/>
      <c r="CU40" s="366"/>
      <c r="CV40" s="366"/>
      <c r="CW40" s="367"/>
      <c r="CX40" s="365" t="s">
        <v>47</v>
      </c>
      <c r="CY40" s="366"/>
      <c r="CZ40" s="366"/>
      <c r="DA40" s="366"/>
      <c r="DB40" s="366"/>
      <c r="DC40" s="366"/>
      <c r="DD40" s="366"/>
      <c r="DE40" s="366"/>
      <c r="DF40" s="366"/>
      <c r="DG40" s="366"/>
      <c r="DH40" s="366"/>
      <c r="DI40" s="366"/>
      <c r="DJ40" s="366"/>
      <c r="DK40" s="367"/>
      <c r="DL40" s="345" t="s">
        <v>174</v>
      </c>
      <c r="DM40" s="345"/>
      <c r="DN40" s="345"/>
      <c r="DO40" s="345"/>
      <c r="DP40" s="345"/>
      <c r="DQ40" s="345"/>
      <c r="DR40" s="345"/>
      <c r="DS40" s="345"/>
      <c r="DT40" s="345"/>
      <c r="DU40" s="345"/>
      <c r="DV40" s="345"/>
      <c r="DW40" s="345"/>
      <c r="DX40" s="345"/>
      <c r="DY40" s="345"/>
      <c r="DZ40" s="345"/>
      <c r="EA40" s="345"/>
      <c r="EB40" s="345"/>
      <c r="EC40" s="345"/>
      <c r="ED40" s="345"/>
      <c r="EE40" s="345"/>
      <c r="EF40" s="345"/>
      <c r="EG40" s="345"/>
      <c r="EH40" s="345"/>
      <c r="EI40" s="345"/>
      <c r="EJ40" s="345" t="s">
        <v>173</v>
      </c>
      <c r="EK40" s="345"/>
      <c r="EL40" s="345"/>
      <c r="EM40" s="345"/>
      <c r="EN40" s="345"/>
      <c r="EO40" s="345"/>
      <c r="EP40" s="345"/>
      <c r="EQ40" s="345"/>
      <c r="ER40" s="345"/>
      <c r="ES40" s="345"/>
      <c r="ET40" s="345"/>
      <c r="EU40" s="345"/>
      <c r="EV40" s="345"/>
      <c r="EW40" s="345"/>
      <c r="EX40" s="345"/>
      <c r="EY40" s="345"/>
      <c r="EZ40" s="345"/>
      <c r="FA40" s="345"/>
      <c r="FB40" s="345"/>
      <c r="FC40" s="345"/>
      <c r="FD40" s="345"/>
      <c r="FE40" s="345"/>
      <c r="FF40" s="345"/>
      <c r="FG40" s="365"/>
    </row>
    <row r="41" spans="1:163" s="27" customFormat="1" ht="11.1" customHeight="1" thickBot="1" x14ac:dyDescent="0.25">
      <c r="A41" s="347">
        <v>1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>
        <v>2</v>
      </c>
      <c r="AB41" s="338"/>
      <c r="AC41" s="338"/>
      <c r="AD41" s="338"/>
      <c r="AE41" s="338"/>
      <c r="AF41" s="338"/>
      <c r="AG41" s="338"/>
      <c r="AH41" s="338"/>
      <c r="AI41" s="338"/>
      <c r="AJ41" s="338"/>
      <c r="AK41" s="338">
        <v>3</v>
      </c>
      <c r="AL41" s="338"/>
      <c r="AM41" s="338"/>
      <c r="AN41" s="338"/>
      <c r="AO41" s="338"/>
      <c r="AP41" s="338"/>
      <c r="AQ41" s="338"/>
      <c r="AR41" s="338"/>
      <c r="AS41" s="338"/>
      <c r="AT41" s="338"/>
      <c r="AU41" s="338">
        <v>4</v>
      </c>
      <c r="AV41" s="338"/>
      <c r="AW41" s="338"/>
      <c r="AX41" s="338"/>
      <c r="AY41" s="338"/>
      <c r="AZ41" s="338"/>
      <c r="BA41" s="338"/>
      <c r="BB41" s="338"/>
      <c r="BC41" s="338"/>
      <c r="BD41" s="338"/>
      <c r="BE41" s="338">
        <v>5</v>
      </c>
      <c r="BF41" s="338"/>
      <c r="BG41" s="338"/>
      <c r="BH41" s="338"/>
      <c r="BI41" s="338"/>
      <c r="BJ41" s="338"/>
      <c r="BK41" s="338"/>
      <c r="BL41" s="338"/>
      <c r="BM41" s="338"/>
      <c r="BN41" s="338"/>
      <c r="BO41" s="338">
        <v>6</v>
      </c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6">
        <v>7</v>
      </c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>
        <v>8</v>
      </c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6"/>
      <c r="DK41" s="336"/>
      <c r="DL41" s="336">
        <v>9</v>
      </c>
      <c r="DM41" s="336"/>
      <c r="DN41" s="336"/>
      <c r="DO41" s="336"/>
      <c r="DP41" s="336"/>
      <c r="DQ41" s="336"/>
      <c r="DR41" s="336"/>
      <c r="DS41" s="336"/>
      <c r="DT41" s="336"/>
      <c r="DU41" s="336"/>
      <c r="DV41" s="336"/>
      <c r="DW41" s="336"/>
      <c r="DX41" s="336"/>
      <c r="DY41" s="336"/>
      <c r="DZ41" s="336"/>
      <c r="EA41" s="336"/>
      <c r="EB41" s="336"/>
      <c r="EC41" s="336"/>
      <c r="ED41" s="336"/>
      <c r="EE41" s="336"/>
      <c r="EF41" s="336"/>
      <c r="EG41" s="336"/>
      <c r="EH41" s="336"/>
      <c r="EI41" s="336"/>
      <c r="EJ41" s="336">
        <v>10</v>
      </c>
      <c r="EK41" s="336"/>
      <c r="EL41" s="336"/>
      <c r="EM41" s="336"/>
      <c r="EN41" s="336"/>
      <c r="EO41" s="336"/>
      <c r="EP41" s="336"/>
      <c r="EQ41" s="336"/>
      <c r="ER41" s="336"/>
      <c r="ES41" s="336"/>
      <c r="ET41" s="336"/>
      <c r="EU41" s="336"/>
      <c r="EV41" s="336"/>
      <c r="EW41" s="336"/>
      <c r="EX41" s="336"/>
      <c r="EY41" s="336"/>
      <c r="EZ41" s="336"/>
      <c r="FA41" s="336"/>
      <c r="FB41" s="336"/>
      <c r="FC41" s="336"/>
      <c r="FD41" s="336"/>
      <c r="FE41" s="336"/>
      <c r="FF41" s="336"/>
      <c r="FG41" s="403"/>
    </row>
    <row r="42" spans="1:163" s="27" customFormat="1" ht="22.5" customHeight="1" x14ac:dyDescent="0.2">
      <c r="A42" s="348" t="s">
        <v>268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9"/>
      <c r="AA42" s="350" t="s">
        <v>269</v>
      </c>
      <c r="AB42" s="351"/>
      <c r="AC42" s="351"/>
      <c r="AD42" s="351"/>
      <c r="AE42" s="351"/>
      <c r="AF42" s="351"/>
      <c r="AG42" s="351"/>
      <c r="AH42" s="351"/>
      <c r="AI42" s="351"/>
      <c r="AJ42" s="351"/>
      <c r="AK42" s="351" t="s">
        <v>270</v>
      </c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51"/>
      <c r="CK42" s="351"/>
      <c r="CL42" s="351"/>
      <c r="CM42" s="351"/>
      <c r="CN42" s="351"/>
      <c r="CO42" s="351"/>
      <c r="CP42" s="351"/>
      <c r="CQ42" s="351"/>
      <c r="CR42" s="351"/>
      <c r="CS42" s="351"/>
      <c r="CT42" s="351"/>
      <c r="CU42" s="351"/>
      <c r="CV42" s="351"/>
      <c r="CW42" s="351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37"/>
      <c r="DJ42" s="337"/>
      <c r="DK42" s="337"/>
      <c r="DL42" s="334">
        <v>1062557</v>
      </c>
      <c r="DM42" s="334"/>
      <c r="DN42" s="334"/>
      <c r="DO42" s="334"/>
      <c r="DP42" s="334"/>
      <c r="DQ42" s="334"/>
      <c r="DR42" s="334"/>
      <c r="DS42" s="334"/>
      <c r="DT42" s="334"/>
      <c r="DU42" s="334"/>
      <c r="DV42" s="334"/>
      <c r="DW42" s="334"/>
      <c r="DX42" s="334"/>
      <c r="DY42" s="334"/>
      <c r="DZ42" s="334"/>
      <c r="EA42" s="334"/>
      <c r="EB42" s="334"/>
      <c r="EC42" s="334"/>
      <c r="ED42" s="334"/>
      <c r="EE42" s="334"/>
      <c r="EF42" s="334"/>
      <c r="EG42" s="334"/>
      <c r="EH42" s="334"/>
      <c r="EI42" s="334"/>
      <c r="EJ42" s="334"/>
      <c r="EK42" s="334"/>
      <c r="EL42" s="334"/>
      <c r="EM42" s="334"/>
      <c r="EN42" s="334"/>
      <c r="EO42" s="334"/>
      <c r="EP42" s="334"/>
      <c r="EQ42" s="334"/>
      <c r="ER42" s="334"/>
      <c r="ES42" s="334"/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34"/>
      <c r="FE42" s="334"/>
      <c r="FF42" s="334"/>
      <c r="FG42" s="335"/>
    </row>
    <row r="43" spans="1:163" s="110" customFormat="1" ht="23.25" customHeight="1" x14ac:dyDescent="0.2">
      <c r="A43" s="297" t="s">
        <v>268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8"/>
      <c r="AA43" s="299" t="s">
        <v>269</v>
      </c>
      <c r="AB43" s="300"/>
      <c r="AC43" s="300"/>
      <c r="AD43" s="300"/>
      <c r="AE43" s="300"/>
      <c r="AF43" s="300"/>
      <c r="AG43" s="300"/>
      <c r="AH43" s="300"/>
      <c r="AI43" s="300"/>
      <c r="AJ43" s="300"/>
      <c r="AK43" s="300" t="s">
        <v>271</v>
      </c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0"/>
      <c r="CK43" s="300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1"/>
      <c r="CY43" s="301"/>
      <c r="CZ43" s="301"/>
      <c r="DA43" s="301"/>
      <c r="DB43" s="301"/>
      <c r="DC43" s="301"/>
      <c r="DD43" s="301"/>
      <c r="DE43" s="301"/>
      <c r="DF43" s="301"/>
      <c r="DG43" s="301"/>
      <c r="DH43" s="301"/>
      <c r="DI43" s="301"/>
      <c r="DJ43" s="301"/>
      <c r="DK43" s="301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>
        <v>517874</v>
      </c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7"/>
    </row>
    <row r="44" spans="1:163" s="110" customFormat="1" ht="22.5" customHeight="1" x14ac:dyDescent="0.2">
      <c r="A44" s="297" t="s">
        <v>268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8"/>
      <c r="AA44" s="299" t="s">
        <v>269</v>
      </c>
      <c r="AB44" s="300"/>
      <c r="AC44" s="300"/>
      <c r="AD44" s="300"/>
      <c r="AE44" s="300"/>
      <c r="AF44" s="300"/>
      <c r="AG44" s="300"/>
      <c r="AH44" s="300"/>
      <c r="AI44" s="300"/>
      <c r="AJ44" s="300"/>
      <c r="AK44" s="300" t="s">
        <v>272</v>
      </c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>
        <v>109003</v>
      </c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7"/>
    </row>
    <row r="45" spans="1:163" s="110" customFormat="1" ht="24" customHeight="1" x14ac:dyDescent="0.2">
      <c r="A45" s="297" t="s">
        <v>268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8"/>
      <c r="AA45" s="299" t="s">
        <v>269</v>
      </c>
      <c r="AB45" s="300"/>
      <c r="AC45" s="300"/>
      <c r="AD45" s="300"/>
      <c r="AE45" s="300"/>
      <c r="AF45" s="300"/>
      <c r="AG45" s="300"/>
      <c r="AH45" s="300"/>
      <c r="AI45" s="300"/>
      <c r="AJ45" s="300"/>
      <c r="AK45" s="300" t="s">
        <v>271</v>
      </c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1"/>
      <c r="CY45" s="301"/>
      <c r="CZ45" s="301"/>
      <c r="DA45" s="301"/>
      <c r="DB45" s="301"/>
      <c r="DC45" s="301"/>
      <c r="DD45" s="301"/>
      <c r="DE45" s="301"/>
      <c r="DF45" s="301"/>
      <c r="DG45" s="301"/>
      <c r="DH45" s="301"/>
      <c r="DI45" s="301"/>
      <c r="DJ45" s="301"/>
      <c r="DK45" s="301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>
        <v>435680</v>
      </c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7"/>
    </row>
    <row r="46" spans="1:163" s="110" customFormat="1" ht="33.75" customHeight="1" x14ac:dyDescent="0.2">
      <c r="A46" s="297" t="s">
        <v>273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8"/>
      <c r="AA46" s="299" t="s">
        <v>274</v>
      </c>
      <c r="AB46" s="300"/>
      <c r="AC46" s="300"/>
      <c r="AD46" s="300"/>
      <c r="AE46" s="300"/>
      <c r="AF46" s="300"/>
      <c r="AG46" s="300"/>
      <c r="AH46" s="300"/>
      <c r="AI46" s="300"/>
      <c r="AJ46" s="300"/>
      <c r="AK46" s="300" t="s">
        <v>270</v>
      </c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1"/>
      <c r="BP46" s="301"/>
      <c r="BQ46" s="301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1"/>
      <c r="CY46" s="301"/>
      <c r="CZ46" s="301"/>
      <c r="DA46" s="301"/>
      <c r="DB46" s="301"/>
      <c r="DC46" s="301"/>
      <c r="DD46" s="301"/>
      <c r="DE46" s="301"/>
      <c r="DF46" s="301"/>
      <c r="DG46" s="301"/>
      <c r="DH46" s="301"/>
      <c r="DI46" s="301"/>
      <c r="DJ46" s="301"/>
      <c r="DK46" s="301"/>
      <c r="DL46" s="276">
        <v>2940000</v>
      </c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7"/>
    </row>
    <row r="47" spans="1:163" s="110" customFormat="1" ht="32.25" customHeight="1" x14ac:dyDescent="0.2">
      <c r="A47" s="297" t="s">
        <v>273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8"/>
      <c r="AA47" s="299" t="s">
        <v>274</v>
      </c>
      <c r="AB47" s="300"/>
      <c r="AC47" s="300"/>
      <c r="AD47" s="300"/>
      <c r="AE47" s="300"/>
      <c r="AF47" s="300"/>
      <c r="AG47" s="300"/>
      <c r="AH47" s="300"/>
      <c r="AI47" s="300"/>
      <c r="AJ47" s="300"/>
      <c r="AK47" s="300" t="s">
        <v>282</v>
      </c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1"/>
      <c r="CY47" s="301"/>
      <c r="CZ47" s="301"/>
      <c r="DA47" s="301"/>
      <c r="DB47" s="301"/>
      <c r="DC47" s="301"/>
      <c r="DD47" s="301"/>
      <c r="DE47" s="301"/>
      <c r="DF47" s="301"/>
      <c r="DG47" s="301"/>
      <c r="DH47" s="301"/>
      <c r="DI47" s="301"/>
      <c r="DJ47" s="301"/>
      <c r="DK47" s="301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>
        <v>2940000</v>
      </c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7"/>
    </row>
    <row r="48" spans="1:163" s="110" customFormat="1" ht="24.75" customHeight="1" x14ac:dyDescent="0.2">
      <c r="A48" s="297" t="s">
        <v>275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8"/>
      <c r="AA48" s="299" t="s">
        <v>276</v>
      </c>
      <c r="AB48" s="300"/>
      <c r="AC48" s="300"/>
      <c r="AD48" s="300"/>
      <c r="AE48" s="300"/>
      <c r="AF48" s="300"/>
      <c r="AG48" s="300"/>
      <c r="AH48" s="300"/>
      <c r="AI48" s="300"/>
      <c r="AJ48" s="300"/>
      <c r="AK48" s="300" t="s">
        <v>270</v>
      </c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1"/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0"/>
      <c r="CK48" s="300"/>
      <c r="CL48" s="300"/>
      <c r="CM48" s="300"/>
      <c r="CN48" s="300"/>
      <c r="CO48" s="300"/>
      <c r="CP48" s="300"/>
      <c r="CQ48" s="300"/>
      <c r="CR48" s="300"/>
      <c r="CS48" s="300"/>
      <c r="CT48" s="300"/>
      <c r="CU48" s="300"/>
      <c r="CV48" s="300"/>
      <c r="CW48" s="300"/>
      <c r="CX48" s="301"/>
      <c r="CY48" s="301"/>
      <c r="CZ48" s="301"/>
      <c r="DA48" s="301"/>
      <c r="DB48" s="301"/>
      <c r="DC48" s="301"/>
      <c r="DD48" s="301"/>
      <c r="DE48" s="301"/>
      <c r="DF48" s="301"/>
      <c r="DG48" s="301"/>
      <c r="DH48" s="301"/>
      <c r="DI48" s="301"/>
      <c r="DJ48" s="301"/>
      <c r="DK48" s="301"/>
      <c r="DL48" s="276">
        <v>1822428</v>
      </c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276"/>
      <c r="EV48" s="276"/>
      <c r="EW48" s="276"/>
      <c r="EX48" s="276"/>
      <c r="EY48" s="276"/>
      <c r="EZ48" s="276"/>
      <c r="FA48" s="276"/>
      <c r="FB48" s="276"/>
      <c r="FC48" s="276"/>
      <c r="FD48" s="276"/>
      <c r="FE48" s="276"/>
      <c r="FF48" s="276"/>
      <c r="FG48" s="277"/>
    </row>
    <row r="49" spans="1:163" s="110" customFormat="1" ht="24.75" customHeight="1" x14ac:dyDescent="0.2">
      <c r="A49" s="297" t="s">
        <v>275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8"/>
      <c r="AA49" s="299" t="s">
        <v>276</v>
      </c>
      <c r="AB49" s="300"/>
      <c r="AC49" s="300"/>
      <c r="AD49" s="300"/>
      <c r="AE49" s="300"/>
      <c r="AF49" s="300"/>
      <c r="AG49" s="300"/>
      <c r="AH49" s="300"/>
      <c r="AI49" s="300"/>
      <c r="AJ49" s="300"/>
      <c r="AK49" s="300" t="s">
        <v>277</v>
      </c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1"/>
      <c r="BP49" s="301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0"/>
      <c r="CK49" s="300"/>
      <c r="CL49" s="300"/>
      <c r="CM49" s="300"/>
      <c r="CN49" s="300"/>
      <c r="CO49" s="300"/>
      <c r="CP49" s="300"/>
      <c r="CQ49" s="300"/>
      <c r="CR49" s="300"/>
      <c r="CS49" s="300"/>
      <c r="CT49" s="300"/>
      <c r="CU49" s="300"/>
      <c r="CV49" s="300"/>
      <c r="CW49" s="300"/>
      <c r="CX49" s="301"/>
      <c r="CY49" s="301"/>
      <c r="CZ49" s="301"/>
      <c r="DA49" s="301"/>
      <c r="DB49" s="301"/>
      <c r="DC49" s="301"/>
      <c r="DD49" s="301"/>
      <c r="DE49" s="301"/>
      <c r="DF49" s="301"/>
      <c r="DG49" s="301"/>
      <c r="DH49" s="301"/>
      <c r="DI49" s="301"/>
      <c r="DJ49" s="301"/>
      <c r="DK49" s="301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>
        <v>1822428</v>
      </c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7"/>
    </row>
    <row r="50" spans="1:163" s="110" customFormat="1" ht="22.5" customHeight="1" thickBot="1" x14ac:dyDescent="0.25">
      <c r="A50" s="297" t="s">
        <v>278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8"/>
      <c r="AA50" s="299" t="s">
        <v>279</v>
      </c>
      <c r="AB50" s="300"/>
      <c r="AC50" s="300"/>
      <c r="AD50" s="300"/>
      <c r="AE50" s="300"/>
      <c r="AF50" s="300"/>
      <c r="AG50" s="300"/>
      <c r="AH50" s="300"/>
      <c r="AI50" s="300"/>
      <c r="AJ50" s="300"/>
      <c r="AK50" s="300" t="s">
        <v>270</v>
      </c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300"/>
      <c r="BN50" s="300"/>
      <c r="BO50" s="301"/>
      <c r="BP50" s="301"/>
      <c r="BQ50" s="301"/>
      <c r="BR50" s="301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0"/>
      <c r="CK50" s="300"/>
      <c r="CL50" s="300"/>
      <c r="CM50" s="300"/>
      <c r="CN50" s="300"/>
      <c r="CO50" s="300"/>
      <c r="CP50" s="300"/>
      <c r="CQ50" s="300"/>
      <c r="CR50" s="300"/>
      <c r="CS50" s="300"/>
      <c r="CT50" s="300"/>
      <c r="CU50" s="300"/>
      <c r="CV50" s="300"/>
      <c r="CW50" s="300"/>
      <c r="CX50" s="301"/>
      <c r="CY50" s="301"/>
      <c r="CZ50" s="301"/>
      <c r="DA50" s="301"/>
      <c r="DB50" s="301"/>
      <c r="DC50" s="301"/>
      <c r="DD50" s="301"/>
      <c r="DE50" s="301"/>
      <c r="DF50" s="301"/>
      <c r="DG50" s="301"/>
      <c r="DH50" s="301"/>
      <c r="DI50" s="301"/>
      <c r="DJ50" s="301"/>
      <c r="DK50" s="301"/>
      <c r="DL50" s="276">
        <v>130800</v>
      </c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7"/>
    </row>
    <row r="51" spans="1:163" s="110" customFormat="1" ht="9.75" customHeight="1" x14ac:dyDescent="0.2">
      <c r="EP51" s="111"/>
      <c r="EQ51" s="111"/>
      <c r="ET51" s="111" t="s">
        <v>51</v>
      </c>
      <c r="EV51" s="290" t="s">
        <v>296</v>
      </c>
      <c r="EW51" s="291"/>
      <c r="EX51" s="291"/>
      <c r="EY51" s="291"/>
      <c r="EZ51" s="291"/>
      <c r="FA51" s="291"/>
      <c r="FB51" s="291"/>
      <c r="FC51" s="291"/>
      <c r="FD51" s="291"/>
      <c r="FE51" s="291"/>
      <c r="FF51" s="291"/>
      <c r="FG51" s="292"/>
    </row>
    <row r="52" spans="1:163" s="110" customFormat="1" ht="9" customHeight="1" thickBot="1" x14ac:dyDescent="0.25"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EP52" s="111"/>
      <c r="EQ52" s="111"/>
      <c r="ES52" s="36"/>
      <c r="ET52" s="111" t="s">
        <v>52</v>
      </c>
      <c r="EV52" s="294">
        <v>2</v>
      </c>
      <c r="EW52" s="295"/>
      <c r="EX52" s="295"/>
      <c r="EY52" s="295"/>
      <c r="EZ52" s="295"/>
      <c r="FA52" s="295"/>
      <c r="FB52" s="295"/>
      <c r="FC52" s="295"/>
      <c r="FD52" s="295"/>
      <c r="FE52" s="295"/>
      <c r="FF52" s="295"/>
      <c r="FG52" s="296"/>
    </row>
    <row r="53" spans="1:163" s="110" customFormat="1" ht="21.75" customHeight="1" x14ac:dyDescent="0.2">
      <c r="A53" s="297" t="s">
        <v>278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8"/>
      <c r="AA53" s="302" t="s">
        <v>279</v>
      </c>
      <c r="AB53" s="303"/>
      <c r="AC53" s="303"/>
      <c r="AD53" s="303"/>
      <c r="AE53" s="303"/>
      <c r="AF53" s="303"/>
      <c r="AG53" s="303"/>
      <c r="AH53" s="303"/>
      <c r="AI53" s="303"/>
      <c r="AJ53" s="304"/>
      <c r="AK53" s="300" t="s">
        <v>272</v>
      </c>
      <c r="AL53" s="300"/>
      <c r="AM53" s="300"/>
      <c r="AN53" s="300"/>
      <c r="AO53" s="300"/>
      <c r="AP53" s="300"/>
      <c r="AQ53" s="300"/>
      <c r="AR53" s="300"/>
      <c r="AS53" s="300"/>
      <c r="AT53" s="300"/>
      <c r="AU53" s="305"/>
      <c r="AV53" s="305"/>
      <c r="AW53" s="305"/>
      <c r="AX53" s="305"/>
      <c r="AY53" s="305"/>
      <c r="AZ53" s="305"/>
      <c r="BA53" s="305"/>
      <c r="BB53" s="305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0"/>
      <c r="CK53" s="300"/>
      <c r="CL53" s="300"/>
      <c r="CM53" s="300"/>
      <c r="CN53" s="300"/>
      <c r="CO53" s="300"/>
      <c r="CP53" s="300"/>
      <c r="CQ53" s="300"/>
      <c r="CR53" s="300"/>
      <c r="CS53" s="300"/>
      <c r="CT53" s="300"/>
      <c r="CU53" s="300"/>
      <c r="CV53" s="300"/>
      <c r="CW53" s="300"/>
      <c r="CX53" s="301"/>
      <c r="CY53" s="301"/>
      <c r="CZ53" s="301"/>
      <c r="DA53" s="301"/>
      <c r="DB53" s="301"/>
      <c r="DC53" s="301"/>
      <c r="DD53" s="301"/>
      <c r="DE53" s="301"/>
      <c r="DF53" s="301"/>
      <c r="DG53" s="301"/>
      <c r="DH53" s="301"/>
      <c r="DI53" s="301"/>
      <c r="DJ53" s="301"/>
      <c r="DK53" s="301"/>
      <c r="DL53" s="276"/>
      <c r="DM53" s="276"/>
      <c r="DN53" s="276"/>
      <c r="DO53" s="276"/>
      <c r="DP53" s="276"/>
      <c r="DQ53" s="276"/>
      <c r="DR53" s="276"/>
      <c r="DS53" s="276"/>
      <c r="DT53" s="276"/>
      <c r="DU53" s="276"/>
      <c r="DV53" s="276"/>
      <c r="DW53" s="276"/>
      <c r="DX53" s="276"/>
      <c r="DY53" s="276"/>
      <c r="DZ53" s="276"/>
      <c r="EA53" s="276"/>
      <c r="EB53" s="276"/>
      <c r="EC53" s="276"/>
      <c r="ED53" s="276"/>
      <c r="EE53" s="276"/>
      <c r="EF53" s="276"/>
      <c r="EG53" s="276"/>
      <c r="EH53" s="276"/>
      <c r="EI53" s="276"/>
      <c r="EJ53" s="276">
        <v>100800</v>
      </c>
      <c r="EK53" s="276"/>
      <c r="EL53" s="276"/>
      <c r="EM53" s="276"/>
      <c r="EN53" s="276"/>
      <c r="EO53" s="276"/>
      <c r="EP53" s="276"/>
      <c r="EQ53" s="276"/>
      <c r="ER53" s="276"/>
      <c r="ES53" s="276"/>
      <c r="ET53" s="276"/>
      <c r="EU53" s="276"/>
      <c r="EV53" s="276"/>
      <c r="EW53" s="276"/>
      <c r="EX53" s="276"/>
      <c r="EY53" s="276"/>
      <c r="EZ53" s="276"/>
      <c r="FA53" s="276"/>
      <c r="FB53" s="276"/>
      <c r="FC53" s="276"/>
      <c r="FD53" s="276"/>
      <c r="FE53" s="276"/>
      <c r="FF53" s="276"/>
      <c r="FG53" s="277"/>
    </row>
    <row r="54" spans="1:163" s="110" customFormat="1" ht="22.5" customHeight="1" x14ac:dyDescent="0.2">
      <c r="A54" s="297" t="s">
        <v>280</v>
      </c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8"/>
      <c r="AA54" s="299" t="s">
        <v>281</v>
      </c>
      <c r="AB54" s="300"/>
      <c r="AC54" s="300"/>
      <c r="AD54" s="300"/>
      <c r="AE54" s="300"/>
      <c r="AF54" s="300"/>
      <c r="AG54" s="300"/>
      <c r="AH54" s="300"/>
      <c r="AI54" s="300"/>
      <c r="AJ54" s="300"/>
      <c r="AK54" s="300" t="s">
        <v>270</v>
      </c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0"/>
      <c r="CK54" s="300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00"/>
      <c r="CW54" s="300"/>
      <c r="CX54" s="301"/>
      <c r="CY54" s="301"/>
      <c r="CZ54" s="301"/>
      <c r="DA54" s="301"/>
      <c r="DB54" s="301"/>
      <c r="DC54" s="301"/>
      <c r="DD54" s="301"/>
      <c r="DE54" s="301"/>
      <c r="DF54" s="301"/>
      <c r="DG54" s="301"/>
      <c r="DH54" s="301"/>
      <c r="DI54" s="301"/>
      <c r="DJ54" s="301"/>
      <c r="DK54" s="301"/>
      <c r="DL54" s="276">
        <v>420000</v>
      </c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276"/>
      <c r="FG54" s="277"/>
    </row>
    <row r="55" spans="1:163" s="110" customFormat="1" ht="21.75" customHeight="1" x14ac:dyDescent="0.2">
      <c r="A55" s="297" t="s">
        <v>280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8"/>
      <c r="AA55" s="299" t="s">
        <v>281</v>
      </c>
      <c r="AB55" s="300"/>
      <c r="AC55" s="300"/>
      <c r="AD55" s="300"/>
      <c r="AE55" s="300"/>
      <c r="AF55" s="300"/>
      <c r="AG55" s="300"/>
      <c r="AH55" s="300"/>
      <c r="AI55" s="300"/>
      <c r="AJ55" s="300"/>
      <c r="AK55" s="300" t="s">
        <v>282</v>
      </c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300"/>
      <c r="BN55" s="300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0"/>
      <c r="CK55" s="300"/>
      <c r="CL55" s="300"/>
      <c r="CM55" s="300"/>
      <c r="CN55" s="300"/>
      <c r="CO55" s="300"/>
      <c r="CP55" s="300"/>
      <c r="CQ55" s="300"/>
      <c r="CR55" s="300"/>
      <c r="CS55" s="300"/>
      <c r="CT55" s="300"/>
      <c r="CU55" s="300"/>
      <c r="CV55" s="300"/>
      <c r="CW55" s="300"/>
      <c r="CX55" s="301"/>
      <c r="CY55" s="301"/>
      <c r="CZ55" s="301"/>
      <c r="DA55" s="301"/>
      <c r="DB55" s="301"/>
      <c r="DC55" s="301"/>
      <c r="DD55" s="301"/>
      <c r="DE55" s="301"/>
      <c r="DF55" s="301"/>
      <c r="DG55" s="301"/>
      <c r="DH55" s="301"/>
      <c r="DI55" s="301"/>
      <c r="DJ55" s="301"/>
      <c r="DK55" s="301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>
        <v>420000</v>
      </c>
      <c r="EK55" s="276"/>
      <c r="EL55" s="276"/>
      <c r="EM55" s="276"/>
      <c r="EN55" s="276"/>
      <c r="EO55" s="276"/>
      <c r="EP55" s="27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276"/>
      <c r="FG55" s="277"/>
    </row>
    <row r="56" spans="1:163" s="110" customFormat="1" ht="11.25" x14ac:dyDescent="0.2">
      <c r="A56" s="297" t="s">
        <v>283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8"/>
      <c r="AA56" s="299" t="s">
        <v>284</v>
      </c>
      <c r="AB56" s="300"/>
      <c r="AC56" s="300"/>
      <c r="AD56" s="300"/>
      <c r="AE56" s="300"/>
      <c r="AF56" s="300"/>
      <c r="AG56" s="300"/>
      <c r="AH56" s="300"/>
      <c r="AI56" s="300"/>
      <c r="AJ56" s="300"/>
      <c r="AK56" s="300" t="s">
        <v>270</v>
      </c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0"/>
      <c r="CK56" s="300"/>
      <c r="CL56" s="300"/>
      <c r="CM56" s="300"/>
      <c r="CN56" s="300"/>
      <c r="CO56" s="300"/>
      <c r="CP56" s="300"/>
      <c r="CQ56" s="300"/>
      <c r="CR56" s="300"/>
      <c r="CS56" s="300"/>
      <c r="CT56" s="300"/>
      <c r="CU56" s="300"/>
      <c r="CV56" s="300"/>
      <c r="CW56" s="300"/>
      <c r="CX56" s="301"/>
      <c r="CY56" s="301"/>
      <c r="CZ56" s="301"/>
      <c r="DA56" s="301"/>
      <c r="DB56" s="301"/>
      <c r="DC56" s="301"/>
      <c r="DD56" s="301"/>
      <c r="DE56" s="301"/>
      <c r="DF56" s="301"/>
      <c r="DG56" s="301"/>
      <c r="DH56" s="301"/>
      <c r="DI56" s="301"/>
      <c r="DJ56" s="301"/>
      <c r="DK56" s="301"/>
      <c r="DL56" s="276">
        <v>510000</v>
      </c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276"/>
      <c r="FG56" s="277"/>
    </row>
    <row r="57" spans="1:163" s="110" customFormat="1" ht="11.25" x14ac:dyDescent="0.2">
      <c r="A57" s="297" t="s">
        <v>283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8"/>
      <c r="AA57" s="299" t="s">
        <v>284</v>
      </c>
      <c r="AB57" s="300"/>
      <c r="AC57" s="300"/>
      <c r="AD57" s="300"/>
      <c r="AE57" s="300"/>
      <c r="AF57" s="300"/>
      <c r="AG57" s="300"/>
      <c r="AH57" s="300"/>
      <c r="AI57" s="300"/>
      <c r="AJ57" s="300"/>
      <c r="AK57" s="300" t="s">
        <v>285</v>
      </c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0"/>
      <c r="BN57" s="300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0"/>
      <c r="CK57" s="300"/>
      <c r="CL57" s="300"/>
      <c r="CM57" s="300"/>
      <c r="CN57" s="300"/>
      <c r="CO57" s="300"/>
      <c r="CP57" s="300"/>
      <c r="CQ57" s="300"/>
      <c r="CR57" s="300"/>
      <c r="CS57" s="300"/>
      <c r="CT57" s="300"/>
      <c r="CU57" s="300"/>
      <c r="CV57" s="300"/>
      <c r="CW57" s="300"/>
      <c r="CX57" s="301"/>
      <c r="CY57" s="301"/>
      <c r="CZ57" s="301"/>
      <c r="DA57" s="301"/>
      <c r="DB57" s="301"/>
      <c r="DC57" s="301"/>
      <c r="DD57" s="301"/>
      <c r="DE57" s="301"/>
      <c r="DF57" s="301"/>
      <c r="DG57" s="301"/>
      <c r="DH57" s="301"/>
      <c r="DI57" s="301"/>
      <c r="DJ57" s="301"/>
      <c r="DK57" s="301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>
        <v>510000</v>
      </c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7"/>
    </row>
    <row r="58" spans="1:163" s="110" customFormat="1" ht="33.75" customHeight="1" x14ac:dyDescent="0.2">
      <c r="A58" s="297" t="s">
        <v>286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8"/>
      <c r="AA58" s="299" t="s">
        <v>287</v>
      </c>
      <c r="AB58" s="300"/>
      <c r="AC58" s="300"/>
      <c r="AD58" s="300"/>
      <c r="AE58" s="300"/>
      <c r="AF58" s="300"/>
      <c r="AG58" s="300"/>
      <c r="AH58" s="300"/>
      <c r="AI58" s="300"/>
      <c r="AJ58" s="300"/>
      <c r="AK58" s="300" t="s">
        <v>270</v>
      </c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301"/>
      <c r="BP58" s="301"/>
      <c r="BQ58" s="301"/>
      <c r="BR58" s="301"/>
      <c r="BS58" s="301"/>
      <c r="BT58" s="301"/>
      <c r="BU58" s="301"/>
      <c r="BV58" s="301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301"/>
      <c r="CI58" s="301"/>
      <c r="CJ58" s="300"/>
      <c r="CK58" s="300"/>
      <c r="CL58" s="300"/>
      <c r="CM58" s="300"/>
      <c r="CN58" s="300"/>
      <c r="CO58" s="300"/>
      <c r="CP58" s="300"/>
      <c r="CQ58" s="300"/>
      <c r="CR58" s="300"/>
      <c r="CS58" s="300"/>
      <c r="CT58" s="300"/>
      <c r="CU58" s="300"/>
      <c r="CV58" s="300"/>
      <c r="CW58" s="300"/>
      <c r="CX58" s="301"/>
      <c r="CY58" s="301"/>
      <c r="CZ58" s="301"/>
      <c r="DA58" s="301"/>
      <c r="DB58" s="301"/>
      <c r="DC58" s="301"/>
      <c r="DD58" s="301"/>
      <c r="DE58" s="301"/>
      <c r="DF58" s="301"/>
      <c r="DG58" s="301"/>
      <c r="DH58" s="301"/>
      <c r="DI58" s="301"/>
      <c r="DJ58" s="301"/>
      <c r="DK58" s="301"/>
      <c r="DL58" s="276">
        <v>2332485</v>
      </c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7"/>
    </row>
    <row r="59" spans="1:163" s="110" customFormat="1" ht="33" customHeight="1" x14ac:dyDescent="0.2">
      <c r="A59" s="297" t="s">
        <v>286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8"/>
      <c r="AA59" s="299" t="s">
        <v>287</v>
      </c>
      <c r="AB59" s="300"/>
      <c r="AC59" s="300"/>
      <c r="AD59" s="300"/>
      <c r="AE59" s="300"/>
      <c r="AF59" s="300"/>
      <c r="AG59" s="300"/>
      <c r="AH59" s="300"/>
      <c r="AI59" s="300"/>
      <c r="AJ59" s="300"/>
      <c r="AK59" s="300" t="s">
        <v>271</v>
      </c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300"/>
      <c r="BN59" s="300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0"/>
      <c r="CK59" s="300"/>
      <c r="CL59" s="300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W59" s="300"/>
      <c r="CX59" s="301"/>
      <c r="CY59" s="301"/>
      <c r="CZ59" s="301"/>
      <c r="DA59" s="301"/>
      <c r="DB59" s="301"/>
      <c r="DC59" s="301"/>
      <c r="DD59" s="301"/>
      <c r="DE59" s="301"/>
      <c r="DF59" s="301"/>
      <c r="DG59" s="301"/>
      <c r="DH59" s="301"/>
      <c r="DI59" s="301"/>
      <c r="DJ59" s="301"/>
      <c r="DK59" s="301"/>
      <c r="DL59" s="276"/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>
        <v>90000</v>
      </c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7"/>
    </row>
    <row r="60" spans="1:163" s="110" customFormat="1" ht="33" customHeight="1" x14ac:dyDescent="0.2">
      <c r="A60" s="297" t="s">
        <v>286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8"/>
      <c r="AA60" s="299" t="s">
        <v>287</v>
      </c>
      <c r="AB60" s="300"/>
      <c r="AC60" s="300"/>
      <c r="AD60" s="300"/>
      <c r="AE60" s="300"/>
      <c r="AF60" s="300"/>
      <c r="AG60" s="300"/>
      <c r="AH60" s="300"/>
      <c r="AI60" s="300"/>
      <c r="AJ60" s="300"/>
      <c r="AK60" s="300" t="s">
        <v>272</v>
      </c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  <c r="BN60" s="300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301"/>
      <c r="CI60" s="301"/>
      <c r="CJ60" s="300"/>
      <c r="CK60" s="300"/>
      <c r="CL60" s="300"/>
      <c r="CM60" s="300"/>
      <c r="CN60" s="300"/>
      <c r="CO60" s="300"/>
      <c r="CP60" s="300"/>
      <c r="CQ60" s="300"/>
      <c r="CR60" s="300"/>
      <c r="CS60" s="300"/>
      <c r="CT60" s="300"/>
      <c r="CU60" s="300"/>
      <c r="CV60" s="300"/>
      <c r="CW60" s="300"/>
      <c r="CX60" s="301"/>
      <c r="CY60" s="301"/>
      <c r="CZ60" s="301"/>
      <c r="DA60" s="301"/>
      <c r="DB60" s="301"/>
      <c r="DC60" s="301"/>
      <c r="DD60" s="301"/>
      <c r="DE60" s="301"/>
      <c r="DF60" s="301"/>
      <c r="DG60" s="301"/>
      <c r="DH60" s="301"/>
      <c r="DI60" s="301"/>
      <c r="DJ60" s="301"/>
      <c r="DK60" s="301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>
        <v>1285730</v>
      </c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276"/>
      <c r="FG60" s="277"/>
    </row>
    <row r="61" spans="1:163" s="110" customFormat="1" ht="35.25" customHeight="1" x14ac:dyDescent="0.2">
      <c r="A61" s="297" t="s">
        <v>286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8"/>
      <c r="AA61" s="299" t="s">
        <v>287</v>
      </c>
      <c r="AB61" s="300"/>
      <c r="AC61" s="300"/>
      <c r="AD61" s="300"/>
      <c r="AE61" s="300"/>
      <c r="AF61" s="300"/>
      <c r="AG61" s="300"/>
      <c r="AH61" s="300"/>
      <c r="AI61" s="300"/>
      <c r="AJ61" s="300"/>
      <c r="AK61" s="300" t="s">
        <v>271</v>
      </c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  <c r="BF61" s="300"/>
      <c r="BG61" s="300"/>
      <c r="BH61" s="300"/>
      <c r="BI61" s="300"/>
      <c r="BJ61" s="300"/>
      <c r="BK61" s="300"/>
      <c r="BL61" s="300"/>
      <c r="BM61" s="300"/>
      <c r="BN61" s="300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301"/>
      <c r="CI61" s="301"/>
      <c r="CJ61" s="300"/>
      <c r="CK61" s="300"/>
      <c r="CL61" s="300"/>
      <c r="CM61" s="300"/>
      <c r="CN61" s="300"/>
      <c r="CO61" s="300"/>
      <c r="CP61" s="300"/>
      <c r="CQ61" s="300"/>
      <c r="CR61" s="300"/>
      <c r="CS61" s="300"/>
      <c r="CT61" s="300"/>
      <c r="CU61" s="300"/>
      <c r="CV61" s="300"/>
      <c r="CW61" s="300"/>
      <c r="CX61" s="301"/>
      <c r="CY61" s="301"/>
      <c r="CZ61" s="301"/>
      <c r="DA61" s="301"/>
      <c r="DB61" s="301"/>
      <c r="DC61" s="301"/>
      <c r="DD61" s="301"/>
      <c r="DE61" s="301"/>
      <c r="DF61" s="301"/>
      <c r="DG61" s="301"/>
      <c r="DH61" s="301"/>
      <c r="DI61" s="301"/>
      <c r="DJ61" s="301"/>
      <c r="DK61" s="301"/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6"/>
      <c r="EG61" s="276"/>
      <c r="EH61" s="276"/>
      <c r="EI61" s="276"/>
      <c r="EJ61" s="276">
        <v>956755</v>
      </c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7"/>
    </row>
    <row r="62" spans="1:163" s="36" customFormat="1" ht="10.5" customHeight="1" thickBot="1" x14ac:dyDescent="0.3">
      <c r="BE62" s="278" t="s">
        <v>288</v>
      </c>
      <c r="BF62" s="279"/>
      <c r="BG62" s="279"/>
      <c r="BH62" s="279"/>
      <c r="BI62" s="279"/>
      <c r="BJ62" s="279"/>
      <c r="BK62" s="280"/>
      <c r="BM62" s="37" t="s">
        <v>50</v>
      </c>
      <c r="BO62" s="389"/>
      <c r="BP62" s="390"/>
      <c r="BQ62" s="390"/>
      <c r="BR62" s="390"/>
      <c r="BS62" s="390"/>
      <c r="BT62" s="390"/>
      <c r="BU62" s="390"/>
      <c r="BV62" s="390"/>
      <c r="BW62" s="390"/>
      <c r="BX62" s="390"/>
      <c r="BY62" s="390"/>
      <c r="BZ62" s="390"/>
      <c r="CA62" s="390"/>
      <c r="CB62" s="390"/>
      <c r="CC62" s="390"/>
      <c r="CD62" s="390"/>
      <c r="CE62" s="390"/>
      <c r="CF62" s="390"/>
      <c r="CG62" s="390"/>
      <c r="CH62" s="390"/>
      <c r="CI62" s="391"/>
      <c r="CJ62" s="387" t="s">
        <v>7</v>
      </c>
      <c r="CK62" s="387"/>
      <c r="CL62" s="387"/>
      <c r="CM62" s="387"/>
      <c r="CN62" s="387"/>
      <c r="CO62" s="387"/>
      <c r="CP62" s="387"/>
      <c r="CQ62" s="387"/>
      <c r="CR62" s="387"/>
      <c r="CS62" s="387"/>
      <c r="CT62" s="387"/>
      <c r="CU62" s="387"/>
      <c r="CV62" s="387"/>
      <c r="CW62" s="387"/>
      <c r="CX62" s="388"/>
      <c r="CY62" s="388"/>
      <c r="CZ62" s="388"/>
      <c r="DA62" s="388"/>
      <c r="DB62" s="388"/>
      <c r="DC62" s="388"/>
      <c r="DD62" s="388"/>
      <c r="DE62" s="388"/>
      <c r="DF62" s="388"/>
      <c r="DG62" s="388"/>
      <c r="DH62" s="388"/>
      <c r="DI62" s="388"/>
      <c r="DJ62" s="388"/>
      <c r="DK62" s="388"/>
      <c r="DL62" s="386">
        <f>SUM(DL42:EI58)</f>
        <v>9218270</v>
      </c>
      <c r="DM62" s="386"/>
      <c r="DN62" s="386"/>
      <c r="DO62" s="386"/>
      <c r="DP62" s="386"/>
      <c r="DQ62" s="386"/>
      <c r="DR62" s="386"/>
      <c r="DS62" s="386"/>
      <c r="DT62" s="386"/>
      <c r="DU62" s="386"/>
      <c r="DV62" s="386"/>
      <c r="DW62" s="386"/>
      <c r="DX62" s="386"/>
      <c r="DY62" s="386"/>
      <c r="DZ62" s="386"/>
      <c r="EA62" s="386"/>
      <c r="EB62" s="386"/>
      <c r="EC62" s="386"/>
      <c r="ED62" s="386"/>
      <c r="EE62" s="386"/>
      <c r="EF62" s="386"/>
      <c r="EG62" s="386"/>
      <c r="EH62" s="386"/>
      <c r="EI62" s="386"/>
      <c r="EJ62" s="386">
        <f>SUM(EJ42:FG61)</f>
        <v>9188272</v>
      </c>
      <c r="EK62" s="386"/>
      <c r="EL62" s="386"/>
      <c r="EM62" s="386"/>
      <c r="EN62" s="386"/>
      <c r="EO62" s="386"/>
      <c r="EP62" s="386"/>
      <c r="EQ62" s="386"/>
      <c r="ER62" s="386"/>
      <c r="ES62" s="386"/>
      <c r="ET62" s="386"/>
      <c r="EU62" s="386"/>
      <c r="EV62" s="386"/>
      <c r="EW62" s="386"/>
      <c r="EX62" s="386"/>
      <c r="EY62" s="386"/>
      <c r="EZ62" s="386"/>
      <c r="FA62" s="386"/>
      <c r="FB62" s="386"/>
      <c r="FC62" s="386"/>
      <c r="FD62" s="386"/>
      <c r="FE62" s="386"/>
      <c r="FF62" s="386"/>
      <c r="FG62" s="386"/>
    </row>
    <row r="63" spans="1:163" ht="9" customHeight="1" thickBot="1" x14ac:dyDescent="0.25"/>
    <row r="64" spans="1:163" s="27" customFormat="1" ht="9" customHeight="1" x14ac:dyDescent="0.2">
      <c r="EP64" s="30"/>
      <c r="EQ64" s="30"/>
      <c r="ET64" s="30" t="s">
        <v>51</v>
      </c>
      <c r="EV64" s="290" t="s">
        <v>293</v>
      </c>
      <c r="EW64" s="291"/>
      <c r="EX64" s="291"/>
      <c r="EY64" s="291"/>
      <c r="EZ64" s="291"/>
      <c r="FA64" s="291"/>
      <c r="FB64" s="291"/>
      <c r="FC64" s="291"/>
      <c r="FD64" s="291"/>
      <c r="FE64" s="291"/>
      <c r="FF64" s="291"/>
      <c r="FG64" s="292"/>
    </row>
    <row r="65" spans="1:163" s="27" customFormat="1" ht="10.5" customHeight="1" thickBot="1" x14ac:dyDescent="0.25">
      <c r="A65" s="27" t="s">
        <v>53</v>
      </c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D65" s="313" t="s">
        <v>289</v>
      </c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EP65" s="30"/>
      <c r="EQ65" s="30"/>
      <c r="ES65" s="36"/>
      <c r="ET65" s="30" t="s">
        <v>52</v>
      </c>
      <c r="EV65" s="294">
        <v>2</v>
      </c>
      <c r="EW65" s="295"/>
      <c r="EX65" s="295"/>
      <c r="EY65" s="295"/>
      <c r="EZ65" s="295"/>
      <c r="FA65" s="295"/>
      <c r="FB65" s="295"/>
      <c r="FC65" s="295"/>
      <c r="FD65" s="295"/>
      <c r="FE65" s="295"/>
      <c r="FF65" s="295"/>
      <c r="FG65" s="296"/>
    </row>
    <row r="66" spans="1:163" s="26" customFormat="1" ht="10.5" customHeight="1" thickBot="1" x14ac:dyDescent="0.25">
      <c r="N66" s="346" t="s">
        <v>33</v>
      </c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D66" s="357" t="s">
        <v>54</v>
      </c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</row>
    <row r="67" spans="1:163" ht="10.5" customHeight="1" x14ac:dyDescent="0.2">
      <c r="A67" s="27" t="s">
        <v>183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T67" s="353" t="s">
        <v>182</v>
      </c>
      <c r="BU67" s="354"/>
      <c r="BV67" s="354"/>
      <c r="BW67" s="354"/>
      <c r="BX67" s="354"/>
      <c r="BY67" s="354"/>
      <c r="BZ67" s="354"/>
      <c r="CA67" s="354"/>
      <c r="CB67" s="354"/>
      <c r="CC67" s="354"/>
      <c r="CD67" s="354"/>
      <c r="CE67" s="354"/>
      <c r="CF67" s="354"/>
      <c r="CG67" s="354"/>
      <c r="CH67" s="354"/>
      <c r="CI67" s="354"/>
      <c r="CJ67" s="354"/>
      <c r="CK67" s="354"/>
      <c r="CL67" s="354"/>
      <c r="CM67" s="354"/>
      <c r="CN67" s="354"/>
      <c r="CO67" s="354"/>
      <c r="CP67" s="354"/>
      <c r="CQ67" s="354"/>
      <c r="CR67" s="354"/>
      <c r="CS67" s="354"/>
      <c r="CT67" s="354"/>
      <c r="CU67" s="354"/>
      <c r="CV67" s="354"/>
      <c r="CW67" s="354"/>
      <c r="CX67" s="354"/>
      <c r="CY67" s="354"/>
      <c r="CZ67" s="354"/>
      <c r="DA67" s="354"/>
      <c r="DB67" s="354"/>
      <c r="DC67" s="354"/>
      <c r="DD67" s="354"/>
      <c r="DE67" s="354"/>
      <c r="DF67" s="354"/>
      <c r="DG67" s="354"/>
      <c r="DH67" s="354"/>
      <c r="DI67" s="354"/>
      <c r="DJ67" s="354"/>
      <c r="DK67" s="354"/>
      <c r="DL67" s="354"/>
      <c r="DM67" s="354"/>
      <c r="DN67" s="354"/>
      <c r="DO67" s="354"/>
      <c r="DP67" s="354"/>
      <c r="DQ67" s="354"/>
      <c r="DR67" s="354"/>
      <c r="DS67" s="354"/>
      <c r="DT67" s="354"/>
      <c r="DU67" s="354"/>
      <c r="DV67" s="354"/>
      <c r="DW67" s="354"/>
      <c r="DX67" s="354"/>
      <c r="DY67" s="354"/>
      <c r="DZ67" s="354"/>
      <c r="EA67" s="354"/>
      <c r="EB67" s="354"/>
      <c r="EC67" s="354"/>
      <c r="ED67" s="354"/>
      <c r="EE67" s="354"/>
      <c r="EF67" s="354"/>
      <c r="EG67" s="354"/>
      <c r="EH67" s="354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9"/>
    </row>
    <row r="68" spans="1:163" ht="10.5" customHeight="1" x14ac:dyDescent="0.2">
      <c r="A68" s="27" t="s">
        <v>181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T68" s="355" t="s">
        <v>180</v>
      </c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  <c r="DH68" s="356"/>
      <c r="DI68" s="356"/>
      <c r="DJ68" s="356"/>
      <c r="DK68" s="356"/>
      <c r="DL68" s="356"/>
      <c r="DM68" s="356"/>
      <c r="DN68" s="356"/>
      <c r="DO68" s="356"/>
      <c r="DP68" s="356"/>
      <c r="DQ68" s="356"/>
      <c r="DR68" s="356"/>
      <c r="DS68" s="356"/>
      <c r="DT68" s="356"/>
      <c r="DU68" s="356"/>
      <c r="DV68" s="356"/>
      <c r="DW68" s="356"/>
      <c r="DX68" s="356"/>
      <c r="DY68" s="356"/>
      <c r="DZ68" s="356"/>
      <c r="EA68" s="356"/>
      <c r="EB68" s="356"/>
      <c r="EC68" s="356"/>
      <c r="ED68" s="356"/>
      <c r="EE68" s="356"/>
      <c r="EF68" s="356"/>
      <c r="EG68" s="356"/>
      <c r="EH68" s="356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1"/>
    </row>
    <row r="69" spans="1:163" ht="10.5" customHeight="1" x14ac:dyDescent="0.2">
      <c r="A69" s="27" t="s">
        <v>179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D69" s="313" t="s">
        <v>290</v>
      </c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T69" s="52"/>
      <c r="BU69" s="27" t="s">
        <v>295</v>
      </c>
      <c r="CH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53"/>
    </row>
    <row r="70" spans="1:163" ht="10.5" customHeight="1" x14ac:dyDescent="0.2">
      <c r="N70" s="346" t="s">
        <v>33</v>
      </c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D70" s="357" t="s">
        <v>54</v>
      </c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T70" s="52"/>
      <c r="BU70" s="27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V70" s="313"/>
      <c r="CW70" s="313"/>
      <c r="CX70" s="313"/>
      <c r="CY70" s="313"/>
      <c r="CZ70" s="313"/>
      <c r="DA70" s="313"/>
      <c r="DB70" s="313"/>
      <c r="DC70" s="313"/>
      <c r="DD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  <c r="DP70" s="313"/>
      <c r="DQ70" s="313"/>
      <c r="DR70" s="313"/>
      <c r="DS70" s="313"/>
      <c r="DT70" s="313"/>
      <c r="DU70" s="313"/>
      <c r="DV70" s="313"/>
      <c r="DW70" s="313"/>
      <c r="DY70" s="315"/>
      <c r="DZ70" s="315"/>
      <c r="EA70" s="315"/>
      <c r="EB70" s="315"/>
      <c r="EC70" s="315"/>
      <c r="ED70" s="315"/>
      <c r="EE70" s="315"/>
      <c r="EF70" s="315"/>
      <c r="EG70" s="315"/>
      <c r="EH70" s="315"/>
      <c r="FF70" s="27"/>
      <c r="FG70" s="53"/>
    </row>
    <row r="71" spans="1:163" ht="10.5" customHeight="1" x14ac:dyDescent="0.2">
      <c r="A71" s="27" t="s">
        <v>172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T71" s="52"/>
      <c r="CH71" s="314" t="s">
        <v>55</v>
      </c>
      <c r="CI71" s="314"/>
      <c r="CJ71" s="314"/>
      <c r="CK71" s="314"/>
      <c r="CL71" s="314"/>
      <c r="CM71" s="314"/>
      <c r="CN71" s="314"/>
      <c r="CO71" s="314"/>
      <c r="CP71" s="314"/>
      <c r="CQ71" s="314"/>
      <c r="CR71" s="314"/>
      <c r="CS71" s="314"/>
      <c r="CT71" s="314"/>
      <c r="CV71" s="314" t="s">
        <v>33</v>
      </c>
      <c r="CW71" s="314"/>
      <c r="CX71" s="314"/>
      <c r="CY71" s="314"/>
      <c r="CZ71" s="314"/>
      <c r="DA71" s="314"/>
      <c r="DB71" s="314"/>
      <c r="DC71" s="314"/>
      <c r="DD71" s="314"/>
      <c r="DF71" s="314" t="s">
        <v>54</v>
      </c>
      <c r="DG71" s="314"/>
      <c r="DH71" s="314"/>
      <c r="DI71" s="314"/>
      <c r="DJ71" s="314"/>
      <c r="DK71" s="314"/>
      <c r="DL71" s="314"/>
      <c r="DM71" s="314"/>
      <c r="DN71" s="314"/>
      <c r="DO71" s="314"/>
      <c r="DP71" s="314"/>
      <c r="DQ71" s="314"/>
      <c r="DR71" s="314"/>
      <c r="DS71" s="314"/>
      <c r="DT71" s="314"/>
      <c r="DU71" s="314"/>
      <c r="DV71" s="314"/>
      <c r="DW71" s="314"/>
      <c r="DY71" s="314" t="s">
        <v>56</v>
      </c>
      <c r="DZ71" s="314"/>
      <c r="EA71" s="314"/>
      <c r="EB71" s="314"/>
      <c r="EC71" s="314"/>
      <c r="ED71" s="314"/>
      <c r="EE71" s="314"/>
      <c r="EF71" s="314"/>
      <c r="EG71" s="314"/>
      <c r="EH71" s="314"/>
      <c r="FF71" s="54"/>
      <c r="FG71" s="53"/>
    </row>
    <row r="72" spans="1:163" ht="10.5" customHeight="1" x14ac:dyDescent="0.2">
      <c r="A72" s="27" t="s">
        <v>171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13" t="s">
        <v>292</v>
      </c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K72" s="313" t="s">
        <v>290</v>
      </c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D72" s="315" t="s">
        <v>291</v>
      </c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T72" s="52"/>
      <c r="BU72" s="316" t="s">
        <v>64</v>
      </c>
      <c r="BV72" s="316"/>
      <c r="BW72" s="315"/>
      <c r="BX72" s="315"/>
      <c r="BY72" s="315"/>
      <c r="BZ72" s="315"/>
      <c r="CA72" s="315"/>
      <c r="CB72" s="311" t="s">
        <v>64</v>
      </c>
      <c r="CC72" s="311"/>
      <c r="CD72" s="315"/>
      <c r="CE72" s="315"/>
      <c r="CF72" s="315"/>
      <c r="CG72" s="315"/>
      <c r="CH72" s="315"/>
      <c r="CI72" s="315"/>
      <c r="CJ72" s="315"/>
      <c r="CK72" s="315"/>
      <c r="CL72" s="315"/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  <c r="CZ72" s="315"/>
      <c r="DA72" s="316">
        <v>20</v>
      </c>
      <c r="DB72" s="316"/>
      <c r="DC72" s="316"/>
      <c r="DD72" s="316"/>
      <c r="DE72" s="312"/>
      <c r="DF72" s="312"/>
      <c r="DG72" s="312"/>
      <c r="DH72" s="311" t="s">
        <v>65</v>
      </c>
      <c r="DI72" s="311"/>
      <c r="DJ72" s="311"/>
      <c r="DZ72" s="27"/>
      <c r="EA72" s="27"/>
      <c r="EB72" s="27"/>
      <c r="EC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53"/>
    </row>
    <row r="73" spans="1:163" s="26" customFormat="1" ht="9.75" customHeight="1" thickBot="1" x14ac:dyDescent="0.25">
      <c r="N73" s="314" t="s">
        <v>55</v>
      </c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Z73" s="314" t="s">
        <v>33</v>
      </c>
      <c r="AA73" s="314"/>
      <c r="AB73" s="314"/>
      <c r="AC73" s="314"/>
      <c r="AD73" s="314"/>
      <c r="AE73" s="314"/>
      <c r="AF73" s="314"/>
      <c r="AG73" s="314"/>
      <c r="AH73" s="314"/>
      <c r="AI73" s="314"/>
      <c r="AK73" s="314" t="s">
        <v>54</v>
      </c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D73" s="352" t="s">
        <v>56</v>
      </c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T73" s="55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7"/>
    </row>
    <row r="74" spans="1:163" s="27" customFormat="1" ht="10.5" customHeight="1" x14ac:dyDescent="0.2">
      <c r="A74" s="316" t="s">
        <v>64</v>
      </c>
      <c r="B74" s="316"/>
      <c r="C74" s="315" t="s">
        <v>255</v>
      </c>
      <c r="D74" s="315"/>
      <c r="E74" s="315"/>
      <c r="F74" s="315"/>
      <c r="G74" s="315"/>
      <c r="H74" s="311" t="s">
        <v>64</v>
      </c>
      <c r="I74" s="311"/>
      <c r="J74" s="315" t="s">
        <v>253</v>
      </c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6">
        <v>20</v>
      </c>
      <c r="AD74" s="316"/>
      <c r="AE74" s="316"/>
      <c r="AF74" s="316"/>
      <c r="AG74" s="312" t="s">
        <v>254</v>
      </c>
      <c r="AH74" s="312"/>
      <c r="AI74" s="312"/>
      <c r="AJ74" s="311" t="s">
        <v>65</v>
      </c>
      <c r="AK74" s="311"/>
      <c r="AL74" s="311"/>
    </row>
    <row r="75" spans="1:163" s="27" customFormat="1" ht="3" customHeight="1" x14ac:dyDescent="0.2"/>
    <row r="76" spans="1:163" s="27" customFormat="1" ht="6.75" customHeight="1" x14ac:dyDescent="0.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</row>
    <row r="77" spans="1:163" ht="24" customHeight="1" x14ac:dyDescent="0.2">
      <c r="A77" s="308" t="s">
        <v>194</v>
      </c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  <c r="AF77" s="308"/>
      <c r="AG77" s="308"/>
      <c r="AH77" s="308"/>
      <c r="AI77" s="308"/>
      <c r="AJ77" s="308"/>
      <c r="AK77" s="308"/>
      <c r="AL77" s="308"/>
      <c r="AM77" s="308"/>
      <c r="AN77" s="308"/>
      <c r="AO77" s="308"/>
      <c r="AP77" s="308"/>
      <c r="AQ77" s="308"/>
      <c r="AR77" s="308"/>
      <c r="AS77" s="308"/>
      <c r="AT77" s="308"/>
      <c r="AU77" s="308"/>
      <c r="AV77" s="308"/>
      <c r="AW77" s="308"/>
      <c r="AX77" s="308"/>
      <c r="AY77" s="308"/>
      <c r="AZ77" s="308"/>
      <c r="BA77" s="308"/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8"/>
      <c r="BQ77" s="308"/>
      <c r="BR77" s="308"/>
      <c r="BS77" s="308"/>
      <c r="BT77" s="308"/>
      <c r="BU77" s="308"/>
      <c r="BV77" s="308"/>
      <c r="BW77" s="308"/>
      <c r="BX77" s="308"/>
      <c r="BY77" s="308"/>
      <c r="BZ77" s="308"/>
      <c r="CA77" s="308"/>
      <c r="CB77" s="308"/>
      <c r="CC77" s="308"/>
      <c r="CD77" s="308"/>
      <c r="CE77" s="308"/>
      <c r="CF77" s="308"/>
      <c r="CG77" s="308"/>
      <c r="CH77" s="308"/>
      <c r="CI77" s="308"/>
      <c r="CJ77" s="308"/>
      <c r="CK77" s="308"/>
      <c r="CL77" s="308"/>
      <c r="CM77" s="308"/>
      <c r="CN77" s="308"/>
      <c r="CO77" s="308"/>
      <c r="CP77" s="308"/>
      <c r="CQ77" s="308"/>
      <c r="CR77" s="308"/>
      <c r="CS77" s="308"/>
      <c r="CT77" s="308"/>
      <c r="CU77" s="308"/>
      <c r="CV77" s="308"/>
      <c r="CW77" s="308"/>
      <c r="CX77" s="308"/>
      <c r="CY77" s="308"/>
      <c r="CZ77" s="308"/>
      <c r="DA77" s="308"/>
      <c r="DB77" s="308"/>
      <c r="DC77" s="308"/>
      <c r="DD77" s="308"/>
      <c r="DE77" s="308"/>
      <c r="DF77" s="308"/>
      <c r="DG77" s="308"/>
      <c r="DH77" s="308"/>
      <c r="DI77" s="308"/>
      <c r="DJ77" s="308"/>
      <c r="DK77" s="308"/>
      <c r="DL77" s="308"/>
      <c r="DM77" s="308"/>
      <c r="DN77" s="308"/>
      <c r="DO77" s="308"/>
      <c r="DP77" s="308"/>
      <c r="DQ77" s="308"/>
      <c r="DR77" s="308"/>
      <c r="DS77" s="308"/>
      <c r="DT77" s="308"/>
      <c r="DU77" s="308"/>
      <c r="DV77" s="308"/>
      <c r="DW77" s="308"/>
      <c r="DX77" s="308"/>
      <c r="DY77" s="308"/>
      <c r="DZ77" s="308"/>
      <c r="EA77" s="308"/>
      <c r="EB77" s="308"/>
      <c r="EC77" s="308"/>
      <c r="ED77" s="308"/>
      <c r="EE77" s="308"/>
      <c r="EF77" s="308"/>
      <c r="EG77" s="308"/>
      <c r="EH77" s="308"/>
      <c r="EI77" s="308"/>
      <c r="EJ77" s="308"/>
      <c r="EK77" s="308"/>
      <c r="EL77" s="308"/>
      <c r="EM77" s="308"/>
      <c r="EN77" s="308"/>
      <c r="EO77" s="308"/>
      <c r="EP77" s="308"/>
      <c r="EQ77" s="308"/>
      <c r="ER77" s="308"/>
      <c r="ES77" s="308"/>
      <c r="ET77" s="308"/>
      <c r="EU77" s="308"/>
      <c r="EV77" s="308"/>
      <c r="EW77" s="308"/>
      <c r="EX77" s="308"/>
      <c r="EY77" s="308"/>
      <c r="EZ77" s="308"/>
      <c r="FA77" s="308"/>
      <c r="FB77" s="308"/>
      <c r="FC77" s="308"/>
      <c r="FD77" s="308"/>
      <c r="FE77" s="308"/>
      <c r="FF77" s="308"/>
      <c r="FG77" s="308"/>
    </row>
  </sheetData>
  <mergeCells count="304">
    <mergeCell ref="BL7:FG7"/>
    <mergeCell ref="BL8:FG8"/>
    <mergeCell ref="BL10:FG10"/>
    <mergeCell ref="BL11:FG11"/>
    <mergeCell ref="BL9:FG9"/>
    <mergeCell ref="AU36:BD40"/>
    <mergeCell ref="CJ41:CW41"/>
    <mergeCell ref="CX41:DK41"/>
    <mergeCell ref="EJ41:FG41"/>
    <mergeCell ref="AU20:BQ20"/>
    <mergeCell ref="BY20:CA20"/>
    <mergeCell ref="EJ62:FG62"/>
    <mergeCell ref="DU12:FG12"/>
    <mergeCell ref="DU13:FG13"/>
    <mergeCell ref="BL13:CG13"/>
    <mergeCell ref="BL12:CG12"/>
    <mergeCell ref="CJ62:CW62"/>
    <mergeCell ref="CX62:DK62"/>
    <mergeCell ref="BO62:CI62"/>
    <mergeCell ref="DL62:EI62"/>
    <mergeCell ref="CJ42:CW42"/>
    <mergeCell ref="EV18:FG18"/>
    <mergeCell ref="EF18:EI18"/>
    <mergeCell ref="BM14:BQ14"/>
    <mergeCell ref="BR14:BS14"/>
    <mergeCell ref="BT14:CP14"/>
    <mergeCell ref="CU14:CW14"/>
    <mergeCell ref="CX14:CZ14"/>
    <mergeCell ref="CQ14:CT14"/>
    <mergeCell ref="EV21:FG22"/>
    <mergeCell ref="AK21:EH22"/>
    <mergeCell ref="EV23:FG25"/>
    <mergeCell ref="AN20:AR20"/>
    <mergeCell ref="AS20:AT20"/>
    <mergeCell ref="AK29:EH30"/>
    <mergeCell ref="AK27:EH28"/>
    <mergeCell ref="CJ40:CW40"/>
    <mergeCell ref="CX40:DK40"/>
    <mergeCell ref="DL36:FG39"/>
    <mergeCell ref="CJ36:DK39"/>
    <mergeCell ref="EJ40:FG40"/>
    <mergeCell ref="EV27:FG27"/>
    <mergeCell ref="EV32:FG32"/>
    <mergeCell ref="N65:AB65"/>
    <mergeCell ref="BT67:EH67"/>
    <mergeCell ref="BT68:EH68"/>
    <mergeCell ref="CH70:CT70"/>
    <mergeCell ref="DY70:EH70"/>
    <mergeCell ref="AD69:BB69"/>
    <mergeCell ref="AD70:BB70"/>
    <mergeCell ref="DY71:EH71"/>
    <mergeCell ref="N69:AB69"/>
    <mergeCell ref="N70:AB70"/>
    <mergeCell ref="N66:AB66"/>
    <mergeCell ref="AD65:BB65"/>
    <mergeCell ref="AD66:BB66"/>
    <mergeCell ref="A74:B74"/>
    <mergeCell ref="C74:G74"/>
    <mergeCell ref="H74:I74"/>
    <mergeCell ref="J74:AB74"/>
    <mergeCell ref="N73:X73"/>
    <mergeCell ref="Z73:AI73"/>
    <mergeCell ref="Z72:AI72"/>
    <mergeCell ref="N72:X72"/>
    <mergeCell ref="CB72:CC72"/>
    <mergeCell ref="AC74:AF74"/>
    <mergeCell ref="AG74:AI74"/>
    <mergeCell ref="AJ74:AL74"/>
    <mergeCell ref="AK72:BB72"/>
    <mergeCell ref="AK73:BB73"/>
    <mergeCell ref="BD72:BQ72"/>
    <mergeCell ref="BD73:BQ73"/>
    <mergeCell ref="BU72:BV72"/>
    <mergeCell ref="BW72:CA72"/>
    <mergeCell ref="AA41:AJ41"/>
    <mergeCell ref="BR20:BU20"/>
    <mergeCell ref="AU24:BV25"/>
    <mergeCell ref="BV20:BX20"/>
    <mergeCell ref="BO41:CI41"/>
    <mergeCell ref="BO42:CI42"/>
    <mergeCell ref="BE40:BN40"/>
    <mergeCell ref="L33:AR33"/>
    <mergeCell ref="L32:AR32"/>
    <mergeCell ref="A41:Z41"/>
    <mergeCell ref="A42:Z42"/>
    <mergeCell ref="AA42:AJ42"/>
    <mergeCell ref="AK42:AT42"/>
    <mergeCell ref="BE41:BN41"/>
    <mergeCell ref="BE42:BN42"/>
    <mergeCell ref="AK41:AT41"/>
    <mergeCell ref="AU41:BD41"/>
    <mergeCell ref="AU42:BD42"/>
    <mergeCell ref="A36:Z40"/>
    <mergeCell ref="AA36:AJ40"/>
    <mergeCell ref="AK36:AT40"/>
    <mergeCell ref="AK26:EH26"/>
    <mergeCell ref="DL40:EI40"/>
    <mergeCell ref="BO40:CI40"/>
    <mergeCell ref="EJ34:FG34"/>
    <mergeCell ref="EV31:FG31"/>
    <mergeCell ref="EJ42:FG42"/>
    <mergeCell ref="DL41:EI41"/>
    <mergeCell ref="DL42:EI42"/>
    <mergeCell ref="CX42:DK42"/>
    <mergeCell ref="EJ61:FG61"/>
    <mergeCell ref="EJ60:FG60"/>
    <mergeCell ref="EJ50:FG50"/>
    <mergeCell ref="EJ49:FG49"/>
    <mergeCell ref="EJ48:FG48"/>
    <mergeCell ref="EJ47:FG47"/>
    <mergeCell ref="EJ46:FG46"/>
    <mergeCell ref="EJ45:FG45"/>
    <mergeCell ref="EJ44:FG44"/>
    <mergeCell ref="EJ43:FG43"/>
    <mergeCell ref="EJ53:FG53"/>
    <mergeCell ref="EJ54:FG54"/>
    <mergeCell ref="EJ55:FG55"/>
    <mergeCell ref="EJ56:FG56"/>
    <mergeCell ref="CO5:FG5"/>
    <mergeCell ref="A16:FG16"/>
    <mergeCell ref="A17:FG17"/>
    <mergeCell ref="A77:FG77"/>
    <mergeCell ref="CO1:FG1"/>
    <mergeCell ref="CO2:FG2"/>
    <mergeCell ref="CO3:FG3"/>
    <mergeCell ref="CO4:FG4"/>
    <mergeCell ref="DH72:DJ72"/>
    <mergeCell ref="DE72:DG72"/>
    <mergeCell ref="DF70:DW70"/>
    <mergeCell ref="CV70:DD70"/>
    <mergeCell ref="DF71:DW71"/>
    <mergeCell ref="CD72:CZ72"/>
    <mergeCell ref="DA72:DD72"/>
    <mergeCell ref="CH71:CT71"/>
    <mergeCell ref="CV71:DD71"/>
    <mergeCell ref="EV64:FG64"/>
    <mergeCell ref="EV65:FG65"/>
    <mergeCell ref="EV19:FG19"/>
    <mergeCell ref="EV20:FG20"/>
    <mergeCell ref="EV26:FG26"/>
    <mergeCell ref="EV28:FG28"/>
    <mergeCell ref="EV29:FG30"/>
    <mergeCell ref="A61:Z61"/>
    <mergeCell ref="AA61:AJ61"/>
    <mergeCell ref="AK61:AT61"/>
    <mergeCell ref="AU61:BD61"/>
    <mergeCell ref="BE61:BN61"/>
    <mergeCell ref="BO61:CI61"/>
    <mergeCell ref="CJ61:CW61"/>
    <mergeCell ref="CX61:DK61"/>
    <mergeCell ref="DL61:EI61"/>
    <mergeCell ref="A60:Z60"/>
    <mergeCell ref="AA60:AJ60"/>
    <mergeCell ref="AK60:AT60"/>
    <mergeCell ref="AU60:BD60"/>
    <mergeCell ref="BE60:BN60"/>
    <mergeCell ref="BO60:CI60"/>
    <mergeCell ref="CJ60:CW60"/>
    <mergeCell ref="CX60:DK60"/>
    <mergeCell ref="DL60:EI60"/>
    <mergeCell ref="A50:Z50"/>
    <mergeCell ref="AA50:AJ50"/>
    <mergeCell ref="AK50:AT50"/>
    <mergeCell ref="AU50:BD50"/>
    <mergeCell ref="BE50:BN50"/>
    <mergeCell ref="BO50:CI50"/>
    <mergeCell ref="CJ50:CW50"/>
    <mergeCell ref="CX50:DK50"/>
    <mergeCell ref="DL50:EI50"/>
    <mergeCell ref="A49:Z49"/>
    <mergeCell ref="AA49:AJ49"/>
    <mergeCell ref="AK49:AT49"/>
    <mergeCell ref="AU49:BD49"/>
    <mergeCell ref="BE49:BN49"/>
    <mergeCell ref="BO49:CI49"/>
    <mergeCell ref="CJ49:CW49"/>
    <mergeCell ref="CX49:DK49"/>
    <mergeCell ref="DL49:EI49"/>
    <mergeCell ref="A48:Z48"/>
    <mergeCell ref="AA48:AJ48"/>
    <mergeCell ref="AK48:AT48"/>
    <mergeCell ref="AU48:BD48"/>
    <mergeCell ref="BE48:BN48"/>
    <mergeCell ref="BO48:CI48"/>
    <mergeCell ref="CJ48:CW48"/>
    <mergeCell ref="CX48:DK48"/>
    <mergeCell ref="DL48:EI48"/>
    <mergeCell ref="A47:Z47"/>
    <mergeCell ref="AA47:AJ47"/>
    <mergeCell ref="AK47:AT47"/>
    <mergeCell ref="AU47:BD47"/>
    <mergeCell ref="BE47:BN47"/>
    <mergeCell ref="BO47:CI47"/>
    <mergeCell ref="CJ47:CW47"/>
    <mergeCell ref="CX47:DK47"/>
    <mergeCell ref="DL47:EI47"/>
    <mergeCell ref="A46:Z46"/>
    <mergeCell ref="AA46:AJ46"/>
    <mergeCell ref="AK46:AT46"/>
    <mergeCell ref="AU46:BD46"/>
    <mergeCell ref="BE46:BN46"/>
    <mergeCell ref="BO46:CI46"/>
    <mergeCell ref="CJ46:CW46"/>
    <mergeCell ref="CX46:DK46"/>
    <mergeCell ref="DL46:EI46"/>
    <mergeCell ref="A45:Z45"/>
    <mergeCell ref="AA45:AJ45"/>
    <mergeCell ref="AK45:AT45"/>
    <mergeCell ref="AU45:BD45"/>
    <mergeCell ref="BE45:BN45"/>
    <mergeCell ref="BO45:CI45"/>
    <mergeCell ref="CJ45:CW45"/>
    <mergeCell ref="CX45:DK45"/>
    <mergeCell ref="DL45:EI45"/>
    <mergeCell ref="A44:Z44"/>
    <mergeCell ref="AA44:AJ44"/>
    <mergeCell ref="AK44:AT44"/>
    <mergeCell ref="AU44:BD44"/>
    <mergeCell ref="BE44:BN44"/>
    <mergeCell ref="BO44:CI44"/>
    <mergeCell ref="CJ44:CW44"/>
    <mergeCell ref="CX44:DK44"/>
    <mergeCell ref="DL44:EI44"/>
    <mergeCell ref="A43:Z43"/>
    <mergeCell ref="AA43:AJ43"/>
    <mergeCell ref="AK43:AT43"/>
    <mergeCell ref="AU43:BD43"/>
    <mergeCell ref="BE43:BN43"/>
    <mergeCell ref="BO43:CI43"/>
    <mergeCell ref="CJ43:CW43"/>
    <mergeCell ref="CX43:DK43"/>
    <mergeCell ref="DL43:EI43"/>
    <mergeCell ref="A53:Z53"/>
    <mergeCell ref="AA53:AJ53"/>
    <mergeCell ref="AK53:AT53"/>
    <mergeCell ref="AU53:BD53"/>
    <mergeCell ref="BE53:BN53"/>
    <mergeCell ref="BO53:CI53"/>
    <mergeCell ref="CJ53:CW53"/>
    <mergeCell ref="CX53:DK53"/>
    <mergeCell ref="DL53:EI53"/>
    <mergeCell ref="A54:Z54"/>
    <mergeCell ref="AA54:AJ54"/>
    <mergeCell ref="AK54:AT54"/>
    <mergeCell ref="AU54:BD54"/>
    <mergeCell ref="BE54:BN54"/>
    <mergeCell ref="BO54:CI54"/>
    <mergeCell ref="CJ54:CW54"/>
    <mergeCell ref="CX54:DK54"/>
    <mergeCell ref="DL54:EI54"/>
    <mergeCell ref="A55:Z55"/>
    <mergeCell ref="AA55:AJ55"/>
    <mergeCell ref="AK55:AT55"/>
    <mergeCell ref="AU55:BD55"/>
    <mergeCell ref="BE55:BN55"/>
    <mergeCell ref="BO55:CI55"/>
    <mergeCell ref="CJ55:CW55"/>
    <mergeCell ref="CX55:DK55"/>
    <mergeCell ref="DL55:EI55"/>
    <mergeCell ref="A56:Z56"/>
    <mergeCell ref="AA56:AJ56"/>
    <mergeCell ref="AK56:AT56"/>
    <mergeCell ref="AU56:BD56"/>
    <mergeCell ref="BE56:BN56"/>
    <mergeCell ref="BO56:CI56"/>
    <mergeCell ref="CJ56:CW56"/>
    <mergeCell ref="CX56:DK56"/>
    <mergeCell ref="DL56:EI56"/>
    <mergeCell ref="CX58:DK58"/>
    <mergeCell ref="DL58:EI58"/>
    <mergeCell ref="EJ58:FG58"/>
    <mergeCell ref="A57:Z57"/>
    <mergeCell ref="AA57:AJ57"/>
    <mergeCell ref="AK57:AT57"/>
    <mergeCell ref="AU57:BD57"/>
    <mergeCell ref="BE57:BN57"/>
    <mergeCell ref="BO57:CI57"/>
    <mergeCell ref="CJ57:CW57"/>
    <mergeCell ref="CX57:DK57"/>
    <mergeCell ref="DL57:EI57"/>
    <mergeCell ref="EJ59:FG59"/>
    <mergeCell ref="BE62:BK62"/>
    <mergeCell ref="BE36:CI39"/>
    <mergeCell ref="EV51:FG51"/>
    <mergeCell ref="N52:AB52"/>
    <mergeCell ref="AD52:BB52"/>
    <mergeCell ref="EV52:FG52"/>
    <mergeCell ref="A59:Z59"/>
    <mergeCell ref="AA59:AJ59"/>
    <mergeCell ref="AK59:AT59"/>
    <mergeCell ref="AU59:BD59"/>
    <mergeCell ref="BE59:BN59"/>
    <mergeCell ref="BO59:CI59"/>
    <mergeCell ref="CJ59:CW59"/>
    <mergeCell ref="CX59:DK59"/>
    <mergeCell ref="DL59:EI59"/>
    <mergeCell ref="EJ57:FG57"/>
    <mergeCell ref="A58:Z58"/>
    <mergeCell ref="AA58:AJ58"/>
    <mergeCell ref="AK58:AT58"/>
    <mergeCell ref="AU58:BD58"/>
    <mergeCell ref="BE58:BN58"/>
    <mergeCell ref="BO58:CI58"/>
    <mergeCell ref="CJ58:CW58"/>
  </mergeCells>
  <pageMargins left="0.39370078740157483" right="0.31496062992125984" top="0.31496062992125984" bottom="0.35433070866141736" header="0.19685039370078741" footer="0.19685039370078741"/>
  <pageSetup paperSize="256" scale="8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Стр.1</vt:lpstr>
      <vt:lpstr>Стр.2-3</vt:lpstr>
      <vt:lpstr>Стр 4-5</vt:lpstr>
      <vt:lpstr>Стр.6</vt:lpstr>
      <vt:lpstr>Стр 7</vt:lpstr>
      <vt:lpstr>стр 8-10</vt:lpstr>
      <vt:lpstr>стр.11</vt:lpstr>
      <vt:lpstr>стр 12</vt:lpstr>
      <vt:lpstr>'Стр 4-5'!Заголовки_для_печати</vt:lpstr>
      <vt:lpstr>'стр 8-10'!Заголовки_для_печати</vt:lpstr>
      <vt:lpstr>'Стр.2-3'!Заголовки_для_печати</vt:lpstr>
      <vt:lpstr>'стр 12'!Область_печати</vt:lpstr>
      <vt:lpstr>'Стр 4-5'!Область_печати</vt:lpstr>
      <vt:lpstr>'стр 8-10'!Область_печати</vt:lpstr>
      <vt:lpstr>Стр.1!Область_печати</vt:lpstr>
      <vt:lpstr>стр.11!Область_печати</vt:lpstr>
      <vt:lpstr>'Стр.2-3'!Область_печати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*</cp:lastModifiedBy>
  <cp:lastPrinted>2016-01-29T07:45:29Z</cp:lastPrinted>
  <dcterms:created xsi:type="dcterms:W3CDTF">2015-12-03T07:22:45Z</dcterms:created>
  <dcterms:modified xsi:type="dcterms:W3CDTF">2016-01-29T09:50:43Z</dcterms:modified>
</cp:coreProperties>
</file>